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127"/>
  <workbookPr showInkAnnotation="0" codeName="ThisWorkbook" checkCompatibility="1" autoCompressPictures="0"/>
  <workbookProtection workbookAlgorithmName="SHA-512" workbookHashValue="q2k2MT8Ye/qkaQHRSJtMOLaVrB19TVQ9oInerZHNnYLA7+ki8TwMUbHOhGAn2CBJF88wG+Z+tk12lX7K+cESaw==" workbookSaltValue="bi8hagp3OhpA23AquXqf6w==" workbookSpinCount="100000" lockStructure="1"/>
  <bookViews>
    <workbookView xWindow="3080" yWindow="2940" windowWidth="32020" windowHeight="18120"/>
  </bookViews>
  <sheets>
    <sheet name="Intro" sheetId="2" r:id="rId1"/>
    <sheet name="DA" sheetId="13" r:id="rId2"/>
    <sheet name="DH" sheetId="4" r:id="rId3"/>
    <sheet name="SA" sheetId="5" r:id="rId4"/>
    <sheet name="DD" sheetId="6" r:id="rId5"/>
    <sheet name="NJ" sheetId="7" r:id="rId6"/>
    <sheet name="CM" sheetId="8" r:id="rId7"/>
    <sheet name="CN" sheetId="1" r:id="rId8"/>
    <sheet name="MD" sheetId="9" r:id="rId9"/>
    <sheet name="CC" sheetId="10" r:id="rId10"/>
    <sheet name="Actions" sheetId="12" r:id="rId11"/>
  </sheets>
  <definedNames>
    <definedName name="_edn1" localSheetId="5">NJ!$B$21</definedName>
    <definedName name="_ednref1" localSheetId="1">DA!$C$12</definedName>
    <definedName name="Credit_Cards">Intro!$B$15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2" i="9" l="1"/>
  <c r="F15" i="13"/>
  <c r="F14" i="13"/>
  <c r="F13" i="13"/>
  <c r="F12" i="13"/>
  <c r="F11" i="13"/>
  <c r="F10" i="13"/>
  <c r="F9" i="13"/>
  <c r="F8" i="13"/>
  <c r="F9" i="4"/>
  <c r="F10" i="4"/>
  <c r="F11" i="4"/>
  <c r="F12" i="4"/>
  <c r="F13" i="4"/>
  <c r="F14" i="4"/>
  <c r="F15" i="4"/>
  <c r="F16" i="4"/>
  <c r="F17" i="4"/>
  <c r="F18" i="4"/>
  <c r="F19" i="4"/>
  <c r="F20" i="4"/>
  <c r="F21" i="4"/>
  <c r="F22" i="4"/>
  <c r="F8" i="4"/>
  <c r="F15" i="5"/>
  <c r="F14" i="5"/>
  <c r="F13" i="5"/>
  <c r="F12" i="5"/>
  <c r="F11" i="5"/>
  <c r="F10" i="5"/>
  <c r="F9" i="5"/>
  <c r="F8" i="5"/>
  <c r="F9" i="6"/>
  <c r="F10" i="6"/>
  <c r="F11" i="6"/>
  <c r="F12" i="6"/>
  <c r="F13" i="6"/>
  <c r="F14" i="6"/>
  <c r="F15" i="6"/>
  <c r="F16" i="6"/>
  <c r="F17" i="6"/>
  <c r="F18" i="6"/>
  <c r="F19" i="6"/>
  <c r="F8" i="6"/>
  <c r="F14" i="7"/>
  <c r="F13" i="7"/>
  <c r="F12" i="7"/>
  <c r="F11" i="7"/>
  <c r="F10" i="7"/>
  <c r="F9" i="7"/>
  <c r="F8" i="7"/>
  <c r="F16" i="13"/>
  <c r="F23" i="4"/>
  <c r="G23" i="4"/>
  <c r="D24" i="4"/>
  <c r="E24" i="4"/>
  <c r="F16" i="5"/>
  <c r="G16" i="5"/>
  <c r="D17" i="5"/>
  <c r="E17" i="5"/>
  <c r="F20" i="6"/>
  <c r="G20" i="6"/>
  <c r="F15" i="7"/>
  <c r="G15" i="7"/>
  <c r="D16" i="7"/>
  <c r="E16" i="7"/>
  <c r="F14" i="8"/>
  <c r="F13" i="8"/>
  <c r="F12" i="8"/>
  <c r="F11" i="8"/>
  <c r="F10" i="8"/>
  <c r="F9" i="8"/>
  <c r="F8" i="8"/>
  <c r="F14" i="10"/>
  <c r="F13" i="10"/>
  <c r="F12" i="10"/>
  <c r="F11" i="10"/>
  <c r="F10" i="10"/>
  <c r="F9" i="10"/>
  <c r="F8" i="10"/>
  <c r="F14" i="9"/>
  <c r="F15" i="9"/>
  <c r="F13" i="9"/>
  <c r="F12" i="9"/>
  <c r="F11" i="9"/>
  <c r="F10" i="9"/>
  <c r="F9" i="9"/>
  <c r="F8" i="9"/>
  <c r="F15" i="10"/>
  <c r="G15" i="10"/>
  <c r="G16" i="13"/>
  <c r="D17" i="13"/>
  <c r="E17" i="13"/>
  <c r="D21" i="6"/>
  <c r="E21" i="6"/>
  <c r="F15" i="8"/>
  <c r="G15" i="8"/>
  <c r="D16" i="8"/>
  <c r="E16" i="8"/>
  <c r="F16" i="9"/>
  <c r="G16" i="9"/>
  <c r="D17" i="9"/>
  <c r="E17" i="9"/>
  <c r="F9" i="1"/>
  <c r="F10" i="1"/>
  <c r="F11" i="1"/>
  <c r="F12" i="1"/>
  <c r="F13" i="1"/>
  <c r="F14" i="1"/>
  <c r="F15" i="1"/>
  <c r="F16" i="1"/>
  <c r="F8" i="1"/>
  <c r="D16" i="10"/>
  <c r="E16" i="10"/>
  <c r="F17" i="1"/>
  <c r="G17" i="1"/>
  <c r="D18" i="1"/>
  <c r="E18" i="1"/>
  <c r="F22" i="9"/>
  <c r="D22" i="9"/>
  <c r="E22" i="9"/>
</calcChain>
</file>

<file path=xl/sharedStrings.xml><?xml version="1.0" encoding="utf-8"?>
<sst xmlns="http://schemas.openxmlformats.org/spreadsheetml/2006/main" count="387" uniqueCount="228">
  <si>
    <t>CN 01</t>
  </si>
  <si>
    <t>Are you the only individual with access to your computer or laptop?</t>
  </si>
  <si>
    <t>Response</t>
  </si>
  <si>
    <t>Yes</t>
  </si>
  <si>
    <t>No</t>
  </si>
  <si>
    <t>CN 02</t>
  </si>
  <si>
    <t>CN 03</t>
  </si>
  <si>
    <t>Do you change the passwords on your computer(s) every 3 months?</t>
  </si>
  <si>
    <t>CN 04</t>
  </si>
  <si>
    <t>CN 05</t>
  </si>
  <si>
    <t>CN 06</t>
  </si>
  <si>
    <t>CN 07</t>
  </si>
  <si>
    <t>Have you installed and do you regularly update antivirus software?</t>
  </si>
  <si>
    <t>CN 08</t>
  </si>
  <si>
    <t>Have you set the security level on your wireless router to allow only the computers and devices you specifically authorize?</t>
  </si>
  <si>
    <t>CN 09</t>
  </si>
  <si>
    <t>Number</t>
  </si>
  <si>
    <t>Num</t>
  </si>
  <si>
    <t>Rating</t>
  </si>
  <si>
    <t>SECTION RANKING &gt;</t>
  </si>
  <si>
    <t>Picklist</t>
  </si>
  <si>
    <t>Do you utilize “strong”* user passwords on your computers?</t>
  </si>
  <si>
    <t>† Firmware is software that is permanently installed on a hardware device (computer, wireless router, hard disk drive, etc.) which allows the device to operate.</t>
  </si>
  <si>
    <t>Have you installed a firewall‡?</t>
  </si>
  <si>
    <t>‡ A firewall is hardware or software that allows or blocks traffic into and out of a private network or a computer.</t>
  </si>
  <si>
    <t>⁰ For example, Google Drive, OneDrive, Dropbox, Box, iCloud, etc.</t>
  </si>
  <si>
    <t>Self-Assessment Question</t>
  </si>
  <si>
    <t>Notes</t>
  </si>
  <si>
    <t>COMPUTERS AND NETWORKS (CN)</t>
  </si>
  <si>
    <t>Do you follow best practices to protect the personal information of consumers by securing your computers and networks?</t>
  </si>
  <si>
    <t>Date</t>
  </si>
  <si>
    <t>Do you use a strong password to access online storage systems⁰ containing business records of loan assignments?</t>
  </si>
  <si>
    <t>DA 01</t>
  </si>
  <si>
    <t>DA 02</t>
  </si>
  <si>
    <t>DA 03</t>
  </si>
  <si>
    <t>DA 04</t>
  </si>
  <si>
    <t>DA 05</t>
  </si>
  <si>
    <t>DA 06</t>
  </si>
  <si>
    <t>DA 07</t>
  </si>
  <si>
    <t>DA 08</t>
  </si>
  <si>
    <t>Are you personally present to receive any physical shipment of documents from a shipping carrier?</t>
  </si>
  <si>
    <t>DOCUMENT DELIVERY (DD)</t>
  </si>
  <si>
    <t>DH 01</t>
  </si>
  <si>
    <t>Do you take reasonable steps to ensure that you have not left copies of documents in any printer, personal or public, you use for printing or reproducing copies of documents?</t>
  </si>
  <si>
    <t>DH 02</t>
  </si>
  <si>
    <t>Do you take reasonable steps to ensure that any data that may be stored in the printer you are using is deleted after printing documents?</t>
  </si>
  <si>
    <t>DH 03</t>
  </si>
  <si>
    <t>DH 04</t>
  </si>
  <si>
    <t>DH 05</t>
  </si>
  <si>
    <t>DH 06</t>
  </si>
  <si>
    <t>DH 07</t>
  </si>
  <si>
    <t>DH 08</t>
  </si>
  <si>
    <t>DH 09</t>
  </si>
  <si>
    <t>If you have a vehicle without an enclosed trunk, do you utilize another reasonably secure means for protecting loan documents kept in your vehicle?</t>
  </si>
  <si>
    <t>DH 10</t>
  </si>
  <si>
    <t>DH 11</t>
  </si>
  <si>
    <t>DH 12</t>
  </si>
  <si>
    <t>Do you shred printed copies of any documents in your possession at the conclusion of a loan signing assignment?</t>
  </si>
  <si>
    <t>DH 13</t>
  </si>
  <si>
    <t>DOCUMENT HANDLING (DH)</t>
  </si>
  <si>
    <t>Do you follow best practices to protect the personal information of consumers when you handle loan documents?</t>
  </si>
  <si>
    <t>Do you avoid downloading e-docs on any computer or laptop other than your own?</t>
  </si>
  <si>
    <t>Do you avoid saving e-docs on your computer?</t>
  </si>
  <si>
    <t>Do you prevent others from downloading and printing loan documents for you?</t>
  </si>
  <si>
    <t>SA 01</t>
  </si>
  <si>
    <t>Do you avoid bringing the documents from a previous or future appointment into the location of your current appointment?</t>
  </si>
  <si>
    <t>SA 02</t>
  </si>
  <si>
    <t>Do you take reasonable steps to ensure you do not leave documents unattended during the signing?</t>
  </si>
  <si>
    <t>SA 03</t>
  </si>
  <si>
    <t>SA 04</t>
  </si>
  <si>
    <t>SA 05</t>
  </si>
  <si>
    <t>SA 06</t>
  </si>
  <si>
    <t>SA 07</t>
  </si>
  <si>
    <t>SA 08</t>
  </si>
  <si>
    <t>SIGNING APPOINTMENTS (SA)</t>
  </si>
  <si>
    <t>Do you follow best practices to protect the personal information of consumers when at loan signing appointments?</t>
  </si>
  <si>
    <t>DD 01</t>
  </si>
  <si>
    <t>DD 02</t>
  </si>
  <si>
    <t>DD 03</t>
  </si>
  <si>
    <t>DD 04</t>
  </si>
  <si>
    <t>DD 05</t>
  </si>
  <si>
    <t>DD 06</t>
  </si>
  <si>
    <t>DD 07</t>
  </si>
  <si>
    <t>Do you record the tracking number of each shipment in a business record?</t>
  </si>
  <si>
    <t>DD 09</t>
  </si>
  <si>
    <t>DD 10</t>
  </si>
  <si>
    <t>DD 11</t>
  </si>
  <si>
    <t>Do you receive a receipt at the time you hand off loan packages to a title, escrow or closing agent office?</t>
  </si>
  <si>
    <t>When you schedule a pick-up, do you avoid leaving the document package unattended on your doorstep?</t>
  </si>
  <si>
    <t>When you schedule a pick-up, do you ensure the driver scans all document packages before leaving?</t>
  </si>
  <si>
    <t>When you deliver a document package directly to a title, escrow or closing agent office, do you personally hand off the package to the agent handling your loan or to an employee?</t>
  </si>
  <si>
    <t>DH 14</t>
  </si>
  <si>
    <t>Do you personally deliver document packages to a shipping carrier or closing agent?</t>
  </si>
  <si>
    <t>Do you avoid placing document packages in a shipping carrier’s drop box?</t>
  </si>
  <si>
    <t>DD 08</t>
  </si>
  <si>
    <t>When you deliver a document package to a shipping carrier, do you hand off the package to a clerk or employee?</t>
  </si>
  <si>
    <t>Do you obtain a tracking number for each document package you deliver for shipment?</t>
  </si>
  <si>
    <t>If you are not personally present to receive a physical shipment from a shipping carrier, do you have a reasonably secure means of receiving document packages?</t>
  </si>
  <si>
    <t>DOCUMENT ACCEPTANCE (DA)</t>
  </si>
  <si>
    <t>Do you take reasonable steps to ensure that you do not leave document packages in public places* or at a borrower’s home?</t>
  </si>
  <si>
    <t>* For example, a copy shop, bank counter, coffee shop</t>
  </si>
  <si>
    <t>Do you take reasonable steps to ensure that you do not store document packages in your car temporarily, overnight or for protracted periods of time?</t>
  </si>
  <si>
    <t>In between appointments, do you keep document packages locked in your car trunk?</t>
  </si>
  <si>
    <t>Do you take reasonable steps to prevent leaving document packages in a place where they might be perused by family, friends, coworkers or the public?</t>
  </si>
  <si>
    <t>Do you take reasonable steps to protect document packages from being handled by others?</t>
  </si>
  <si>
    <t>Do you take reasonable steps to ensure that you do not allow anyone other than the borrowers (or authorized signers) to view the documents?</t>
  </si>
  <si>
    <t>Do you seal the return package containing the signed documents and any stipulations or attachments in the presence of the borrowers at the signing table?</t>
  </si>
  <si>
    <t>When it is not possible to seal the return package in front of the borrowers*, do you place all documents, stipulations and attachments in envelope or sleeve within an attaché or messenger bag in the presence of the borrower?</t>
  </si>
  <si>
    <t>* For example, when you must fax back certain documents after the appointment</t>
  </si>
  <si>
    <t>If the signing appointment does not proceed to completion, do you take all copies of the documents with you when you leave the appointment?</t>
  </si>
  <si>
    <t>Do you ensure the shipping envelope is sealed before handing off the document package?</t>
  </si>
  <si>
    <t>When you schedule a pick-up, are you personally present to hand off the document package to the shipping carrier's driver?</t>
  </si>
  <si>
    <t>NJ 01</t>
  </si>
  <si>
    <t>NJ 02</t>
  </si>
  <si>
    <t>NJ 03</t>
  </si>
  <si>
    <t>NJ 04</t>
  </si>
  <si>
    <t>NJ 05</t>
  </si>
  <si>
    <t>Do you keep your Notary journal in a locked and secure place when it is not in use?</t>
  </si>
  <si>
    <t>NJ 06</t>
  </si>
  <si>
    <t>Do you securely archive all of your completed Notary journals?</t>
  </si>
  <si>
    <t>NJ 07</t>
  </si>
  <si>
    <t>Do you follow all state laws and rules governing retention and disposition of Notary journals at the end of your Notary commission term?</t>
  </si>
  <si>
    <t>NOTARY JOURNALS (NJ)</t>
  </si>
  <si>
    <t>Do you follow best practices to protect the personal information of consumers that you record in your Notary journal?</t>
  </si>
  <si>
    <t>COMMUNICATIONS (CM)</t>
  </si>
  <si>
    <t>Do you follow best practices to protect the personal information of consumers in all of your verbal and electronic communications?</t>
  </si>
  <si>
    <t>CM 01</t>
  </si>
  <si>
    <t>When contacting the borrower over the phone, do you take reasonable steps to verify that you are talking to the borrower before giving out any information?</t>
  </si>
  <si>
    <t>CM 02</t>
  </si>
  <si>
    <t>If you place a phone call to a borrower and an answering machine picks up the call, do you avoid leaving a voicemail message that contains personal information?</t>
  </si>
  <si>
    <t>CM 03</t>
  </si>
  <si>
    <t>CM 04</t>
  </si>
  <si>
    <t>CM 05</t>
  </si>
  <si>
    <t>Do you refuse to comply with a borrower’s request for you to email e-docs and instead refer the borrower to the lender or closing agent?</t>
  </si>
  <si>
    <t>CM 06</t>
  </si>
  <si>
    <t>CM 07</t>
  </si>
  <si>
    <t>Do you promptly delete emails and text messages from your computer or cell phone after you close out the assignment?</t>
  </si>
  <si>
    <t>* Encryption is the process of encoding a message so that it can be read only by the sender and the intended recipient.</t>
  </si>
  <si>
    <t>MD 01</t>
  </si>
  <si>
    <t>MD 02</t>
  </si>
  <si>
    <t>If you use a PIN to secure your mobile device, do you change the PIN every 3 months?</t>
  </si>
  <si>
    <t>MD 03</t>
  </si>
  <si>
    <t>Do you ensure that any pictures of ID cards or documents taken on your mobile device are immediately deleted at the conclusion of an assignment?</t>
  </si>
  <si>
    <t>MD 04</t>
  </si>
  <si>
    <t>MD 05</t>
  </si>
  <si>
    <t>MD 06</t>
  </si>
  <si>
    <t>MD 07</t>
  </si>
  <si>
    <t>MD 08</t>
  </si>
  <si>
    <t>Do you permanently wipe data prior to disposal, recycling or selling a mobile device?</t>
  </si>
  <si>
    <t>MOBILE DEVICES (MD)</t>
  </si>
  <si>
    <t>Do you follow best practices to protect the personal information of consumers by securing your mobile phone and tablets?</t>
  </si>
  <si>
    <t>* Personal Information Number, usually 4 digits in length</t>
  </si>
  <si>
    <t>CC 01</t>
  </si>
  <si>
    <t>CC 02</t>
  </si>
  <si>
    <t>Do you use only approved mobile point of sale service providers?</t>
  </si>
  <si>
    <t>CC 03</t>
  </si>
  <si>
    <t>Do you minimize the manual entering of credit card numbers and information for mobile payment processing?</t>
  </si>
  <si>
    <t>CC 04</t>
  </si>
  <si>
    <t>Do you store electronic track data or credit card security numbers in any form on your device?</t>
  </si>
  <si>
    <t>CC 05</t>
  </si>
  <si>
    <t>Do you issue transaction receipts that mask the primary account number (PAN) and any sensitive authentication data (SAD)?</t>
  </si>
  <si>
    <t>CC 06</t>
  </si>
  <si>
    <t>If you must store credit card information, do you encrypt all information maintained in electronic storage and secure all information maintained in paper storage?</t>
  </si>
  <si>
    <t>CC 07</t>
  </si>
  <si>
    <t>Have you read, and do you follow, the PCI SSC Mobile Payment Acceptance Security Guidelines*?</t>
  </si>
  <si>
    <t>* Available at: https://www.pcisecuritystandards.org/documents/Mobile_Payment_Security_Guidelines_Merchants_v1.pdf</t>
  </si>
  <si>
    <t>CREDIT CARDS (CC)</t>
  </si>
  <si>
    <t>Do you follow best practices to protect the personal information of consumers when you accept mobile payments and handle credit cards?</t>
  </si>
  <si>
    <t>Do you properly secure any paper files containing business records from the loan signing assignments you perform?</t>
  </si>
  <si>
    <t>Response, Action Steps or Remediation Taken</t>
  </si>
  <si>
    <t>Do you positively identify all signers before allowing them to view the documents to ensure they are the individuals authorized to view the documents?</t>
  </si>
  <si>
    <t>DH 15</t>
  </si>
  <si>
    <t>Do you avoid storing paper copies of loan documents after the assignment is complete?</t>
  </si>
  <si>
    <t xml:space="preserve">Do you keep document packages in a locked and secure location at all times? </t>
  </si>
  <si>
    <t>Scoring is rated according to the following scale:</t>
  </si>
  <si>
    <t>Notary Signing Agent Self Assessment</t>
  </si>
  <si>
    <t>CC ONLY SECTION RANKING &gt;</t>
  </si>
  <si>
    <t>OVERALL RANKING, TABS 1 THROUGH 8 &gt;</t>
  </si>
  <si>
    <t>Do you follow best practices to protect the personal information of consumers</t>
  </si>
  <si>
    <t>when you deliver the signed documents after the signing appointment has concluded?</t>
  </si>
  <si>
    <t>Do you promptly apply system firmware† and operating system updates when they become available?</t>
  </si>
  <si>
    <t>· Document Acceptance</t>
  </si>
  <si>
    <t>· Document Handling</t>
  </si>
  <si>
    <t>· Signing Appointments</t>
  </si>
  <si>
    <t>· Document Delivery</t>
  </si>
  <si>
    <t>· Notary Journals</t>
  </si>
  <si>
    <t>· Communications</t>
  </si>
  <si>
    <t>· Computers and Networks</t>
  </si>
  <si>
    <t>· Mobile Devices</t>
  </si>
  <si>
    <t>· Credit Cards</t>
  </si>
  <si>
    <t>Do you avoid printing more than two full sets of the loan package for each assignment?</t>
  </si>
  <si>
    <t>DD 12</t>
  </si>
  <si>
    <r>
      <t>Have you set a PIN* or use a biometric (</t>
    </r>
    <r>
      <rPr>
        <i/>
        <sz val="10"/>
        <color rgb="FF000000"/>
        <rFont val="Century Gothic"/>
        <family val="2"/>
      </rPr>
      <t>e.g.</t>
    </r>
    <r>
      <rPr>
        <sz val="10"/>
        <color rgb="FF000000"/>
        <rFont val="Century Gothic"/>
        <family val="2"/>
      </rPr>
      <t xml:space="preserve"> “Touch ID”) to access your phone?</t>
    </r>
  </si>
  <si>
    <t>Does your mobile device have software to locate your phone if it is lost or stolen, and have you enabled this feature?</t>
  </si>
  <si>
    <t>Do you promptly apply system firmware and operating system updates to your device(s) when they become available?</t>
  </si>
  <si>
    <t>Does your mobile device’s operating system have software to remotely lock and wipe the contents of the phone if your phone is lost or stolen, and have you enabled this feature?</t>
  </si>
  <si>
    <t xml:space="preserve">To take the Self-Assessment, click on each of the tabs at the bottom of this spreadsheet. After each question, click in the Response column to activate a drop-down list. Select “Yes” or No” as appropriate. A running score for each section is provided at the bottom of the tab. Your final overall score is recorded at the bottom of the MD tab. Since many NSAs do not handle credit cards as a method of payment for Notary services, this section is scored separately and will not count toward your final score. </t>
  </si>
  <si>
    <t>Taking this Self-Assessment is completely voluntary. It may be used as a tool for personal professional development or as a means to document and share your security practices with your contracting companies.</t>
  </si>
  <si>
    <t>The Action tab is where you can document any responses, action plans or remediation efforts you will implement to improve your security procedures.</t>
  </si>
  <si>
    <t>Do you follow best practices to protect the personal information of consumers when you receive documents?</t>
  </si>
  <si>
    <r>
      <rPr>
        <sz val="10"/>
        <color rgb="FF000000"/>
        <rFont val="Century Gothic"/>
        <family val="2"/>
      </rPr>
      <t>· </t>
    </r>
    <r>
      <rPr>
        <b/>
        <sz val="10"/>
        <color rgb="FF000000"/>
        <rFont val="Century Gothic"/>
        <family val="2"/>
      </rPr>
      <t>STRONG:</t>
    </r>
    <r>
      <rPr>
        <sz val="10"/>
        <color rgb="FF000000"/>
        <rFont val="Century Gothic"/>
        <family val="2"/>
      </rPr>
      <t xml:space="preserve"> You’re doing a good job and are doing many things right! (90-100%)</t>
    </r>
  </si>
  <si>
    <r>
      <rPr>
        <sz val="10"/>
        <color rgb="FF000000"/>
        <rFont val="Century Gothic"/>
        <family val="2"/>
      </rPr>
      <t>· </t>
    </r>
    <r>
      <rPr>
        <b/>
        <sz val="10"/>
        <color rgb="FF000000"/>
        <rFont val="Century Gothic"/>
        <family val="2"/>
      </rPr>
      <t>PRETTY GOOD:</t>
    </r>
    <r>
      <rPr>
        <sz val="10"/>
        <color rgb="FF000000"/>
        <rFont val="Century Gothic"/>
        <family val="2"/>
      </rPr>
      <t xml:space="preserve"> You’re doing OK, but your processes aren’t as strong as they could be (80-89%)</t>
    </r>
  </si>
  <si>
    <r>
      <rPr>
        <sz val="10"/>
        <color rgb="FF000000"/>
        <rFont val="Century Gothic"/>
        <family val="2"/>
      </rPr>
      <t>· </t>
    </r>
    <r>
      <rPr>
        <b/>
        <sz val="10"/>
        <color rgb="FF000000"/>
        <rFont val="Century Gothic"/>
        <family val="2"/>
      </rPr>
      <t>SO-SO:</t>
    </r>
    <r>
      <rPr>
        <sz val="10"/>
        <color rgb="FF000000"/>
        <rFont val="Century Gothic"/>
        <family val="2"/>
      </rPr>
      <t xml:space="preserve"> Improvement is needed (70-79%)</t>
    </r>
  </si>
  <si>
    <r>
      <rPr>
        <sz val="10"/>
        <color rgb="FF000000"/>
        <rFont val="Century Gothic"/>
        <family val="2"/>
      </rPr>
      <t>· </t>
    </r>
    <r>
      <rPr>
        <b/>
        <sz val="10"/>
        <color rgb="FF000000"/>
        <rFont val="Century Gothic"/>
        <family val="2"/>
      </rPr>
      <t>OFF THE MARK:</t>
    </r>
    <r>
      <rPr>
        <sz val="10"/>
        <color rgb="FF000000"/>
        <rFont val="Century Gothic"/>
        <family val="2"/>
      </rPr>
      <t xml:space="preserve"> You better fix your processes (60-69%)</t>
    </r>
  </si>
  <si>
    <t>Do you make sure that the seals on document packages that you accept from a shipping carrier are not broken upon receipt?</t>
  </si>
  <si>
    <t>Do you promptly report to your contracting company any incident in which the seal on a document package accepted from a shipping carrier is broken upon receipt?</t>
  </si>
  <si>
    <t>Do you access documents directly from a secure email link or website?</t>
  </si>
  <si>
    <t>Do you remove originals or copies of documents in fax machines or copiers, either personal or public, when you are finished faxing the documents?</t>
  </si>
  <si>
    <t>Do you promptly delete any documents stored on your computer?</t>
  </si>
  <si>
    <r>
      <t>Do you place any stipulations</t>
    </r>
    <r>
      <rPr>
        <sz val="10"/>
        <color rgb="FF000000"/>
        <rFont val="Calibri"/>
        <family val="2"/>
      </rPr>
      <t xml:space="preserve">† </t>
    </r>
    <r>
      <rPr>
        <sz val="10"/>
        <color rgb="FF000000"/>
        <rFont val="Century Gothic"/>
        <family val="2"/>
      </rPr>
      <t>to be returned with the signed documents in a special envelope, marking it clearly and securely attaching it to the documents before placing it in the shipping envelope?</t>
    </r>
  </si>
  <si>
    <t>† For example, a check for closing costs, Form W-2 or 1040, insurance declarations, financial statements, etc.</t>
  </si>
  <si>
    <t>Do you ensure the shipping label/airbill and envelope match the document package you are shipping?</t>
  </si>
  <si>
    <t>Do you avoid using a public hotspot to access emails pertaining to a signing assignment or to print documents?</t>
  </si>
  <si>
    <t>Do you avoid forwarding emails containing e-docs or other confidential borrower information to anyone, and especially to third parties?</t>
  </si>
  <si>
    <t>* A “strong” password contains a larger number of characters and a mixture of numeric digits, upper and lower case letters and special characters ($,#, etc.).</t>
  </si>
  <si>
    <r>
      <rPr>
        <vertAlign val="superscript"/>
        <sz val="11"/>
        <color theme="1"/>
        <rFont val="Calibri"/>
        <family val="2"/>
      </rPr>
      <t>●</t>
    </r>
    <r>
      <rPr>
        <sz val="11"/>
        <color theme="1"/>
        <rFont val="Calibri"/>
        <family val="2"/>
      </rPr>
      <t xml:space="preserve"> </t>
    </r>
    <r>
      <rPr>
        <sz val="11"/>
        <color theme="1"/>
        <rFont val="Calibri"/>
        <family val="2"/>
        <scheme val="minor"/>
      </rPr>
      <t>Encryption is the process of encoding a message so that it can be read only by the sender and the intended recipient.</t>
    </r>
  </si>
  <si>
    <r>
      <t>Do you download and install apps and programs only from official app stores</t>
    </r>
    <r>
      <rPr>
        <sz val="10"/>
        <color theme="1"/>
        <rFont val="Calibri"/>
        <family val="2"/>
      </rPr>
      <t>†</t>
    </r>
    <r>
      <rPr>
        <sz val="10"/>
        <color theme="1"/>
        <rFont val="Century Gothic"/>
        <family val="2"/>
      </rPr>
      <t>?</t>
    </r>
  </si>
  <si>
    <t>† For example, Google Play, Apple App Store, etc.</t>
  </si>
  <si>
    <t>Do you use an encrypt-at-swipe hardware reader issued by a reputable company in the mobile point of sale (mPOS) industry?</t>
  </si>
  <si>
    <t xml:space="preserve">This Notary Signing Agent Self-Assessment was developed by the National Notary Association to assist you in rating yourself on how securely you handle the non-public personal information (NPPI) of consumers in mortgage loan document packages. It is comprised of questions in nine specific areas: </t>
  </si>
  <si>
    <t>Do you record a borrower’s NPPI* in your journal only if required by state law?</t>
  </si>
  <si>
    <t>Do you take reasonable measures to shield previous borrowers’ journal entries containing NPPI from being viewed by other borrowers at appointments?</t>
  </si>
  <si>
    <t>Do you take reasonable measures to shield previous borrowers’ journal entries containing NPPI when allowing anyone to inspect entries in your journal?</t>
  </si>
  <si>
    <t>Do you take reasonable measures to shield previous borrowers’ journal entries containing NPPI when providing photocopies or certified copies of any journal entries that may be requested or required by law?</t>
  </si>
  <si>
    <t>* Non-public personal information</t>
  </si>
  <si>
    <r>
      <rPr>
        <sz val="10"/>
        <color rgb="FF000000"/>
        <rFont val="Century Gothic"/>
        <family val="2"/>
      </rPr>
      <t>· </t>
    </r>
    <r>
      <rPr>
        <b/>
        <sz val="10"/>
        <color rgb="FF000000"/>
        <rFont val="Century Gothic"/>
        <family val="2"/>
      </rPr>
      <t>AT RISK:</t>
    </r>
    <r>
      <rPr>
        <sz val="10"/>
        <color rgb="FF000000"/>
        <rFont val="Century Gothic"/>
        <family val="2"/>
      </rPr>
      <t xml:space="preserve"> Immediate action is needed (59% and under)</t>
    </r>
  </si>
  <si>
    <t>Do you encrypt* emails you send to a contracting company, closing agent, lender or borrower that contain a borrower’s NPPI?</t>
  </si>
  <si>
    <r>
      <t>Do you utilize encryption</t>
    </r>
    <r>
      <rPr>
        <vertAlign val="superscript"/>
        <sz val="10"/>
        <color theme="1"/>
        <rFont val="Century Gothic"/>
        <family val="2"/>
      </rPr>
      <t>●</t>
    </r>
    <r>
      <rPr>
        <sz val="10"/>
        <color theme="1"/>
        <rFont val="Century Gothic"/>
        <family val="2"/>
      </rPr>
      <t xml:space="preserve"> to secure the folders on your computer’s hard disk drive containing a borrower's NPPI?</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</si>
</sst>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rgb="FF333333"/>
      <name val="Verdana"/>
      <family val="2"/>
    </font>
    <font>
      <b/>
      <i/>
      <sz val="11"/>
      <color theme="1"/>
      <name val="Calibri"/>
      <family val="2"/>
      <scheme val="minor"/>
    </font>
    <font>
      <b/>
      <sz val="11"/>
      <name val="Calibri"/>
      <family val="2"/>
      <scheme val="minor"/>
    </font>
    <font>
      <u/>
      <sz val="11"/>
      <color theme="1"/>
      <name val="Calibri"/>
      <family val="2"/>
      <scheme val="minor"/>
    </font>
    <font>
      <b/>
      <u/>
      <sz val="11"/>
      <color theme="1"/>
      <name val="Calibri"/>
      <family val="2"/>
      <scheme val="minor"/>
    </font>
    <font>
      <b/>
      <sz val="11"/>
      <color theme="1"/>
      <name val="Calibri"/>
      <family val="2"/>
      <scheme val="minor"/>
    </font>
    <font>
      <b/>
      <i/>
      <sz val="12"/>
      <color rgb="FF000000"/>
      <name val="Calibri"/>
      <family val="2"/>
    </font>
    <font>
      <b/>
      <i/>
      <sz val="12"/>
      <color theme="1"/>
      <name val="Calibri"/>
      <family val="2"/>
      <scheme val="minor"/>
    </font>
    <font>
      <b/>
      <u/>
      <sz val="12"/>
      <color rgb="FF000000"/>
      <name val="Calibri"/>
      <family val="2"/>
    </font>
    <font>
      <sz val="11"/>
      <color rgb="FF000000"/>
      <name val="Calibri"/>
      <family val="2"/>
      <scheme val="minor"/>
    </font>
    <font>
      <sz val="11"/>
      <color rgb="FF000000"/>
      <name val="Century Gothic"/>
      <family val="2"/>
    </font>
    <font>
      <b/>
      <sz val="11"/>
      <color rgb="FF000000"/>
      <name val="Century Gothic"/>
      <family val="2"/>
    </font>
    <font>
      <b/>
      <sz val="11"/>
      <color theme="1"/>
      <name val="Century Gothic"/>
      <family val="2"/>
    </font>
    <font>
      <b/>
      <sz val="10"/>
      <color theme="0"/>
      <name val="Century Gothic"/>
      <family val="2"/>
    </font>
    <font>
      <sz val="10"/>
      <color theme="1"/>
      <name val="Century Gothic"/>
      <family val="2"/>
    </font>
    <font>
      <sz val="10"/>
      <color rgb="FF000000"/>
      <name val="Century Gothic"/>
      <family val="2"/>
    </font>
    <font>
      <b/>
      <sz val="10"/>
      <color theme="1"/>
      <name val="Century Gothic"/>
      <family val="2"/>
    </font>
    <font>
      <sz val="10"/>
      <name val="Century Gothic"/>
      <family val="2"/>
    </font>
    <font>
      <b/>
      <sz val="10"/>
      <name val="Century Gothic"/>
      <family val="2"/>
    </font>
    <font>
      <b/>
      <sz val="10"/>
      <color rgb="FF000000"/>
      <name val="Century Gothic"/>
      <family val="2"/>
    </font>
    <font>
      <i/>
      <sz val="10"/>
      <color rgb="FF000000"/>
      <name val="Century Gothic"/>
      <family val="2"/>
    </font>
    <font>
      <b/>
      <sz val="12"/>
      <color theme="1"/>
      <name val="Century Gothic"/>
      <family val="2"/>
    </font>
    <font>
      <u/>
      <sz val="11"/>
      <color theme="10"/>
      <name val="Calibri"/>
      <family val="2"/>
      <scheme val="minor"/>
    </font>
    <font>
      <u/>
      <sz val="10"/>
      <color theme="10"/>
      <name val="Century Gothic"/>
      <family val="2"/>
    </font>
    <font>
      <sz val="10"/>
      <color rgb="FF000000"/>
      <name val="Calibri"/>
      <family val="2"/>
    </font>
    <font>
      <sz val="11"/>
      <color theme="1"/>
      <name val="Calibri"/>
      <family val="2"/>
    </font>
    <font>
      <vertAlign val="superscript"/>
      <sz val="10"/>
      <color theme="1"/>
      <name val="Century Gothic"/>
      <family val="2"/>
    </font>
    <font>
      <vertAlign val="superscript"/>
      <sz val="11"/>
      <color theme="1"/>
      <name val="Calibri"/>
      <family val="2"/>
    </font>
    <font>
      <sz val="10"/>
      <color theme="1"/>
      <name val="Calibri"/>
      <family val="2"/>
    </font>
    <font>
      <b/>
      <sz val="13"/>
      <color rgb="FF000000"/>
      <name val="Century Gothic"/>
      <family val="2"/>
    </font>
    <font>
      <sz val="8"/>
      <name val="Calibri"/>
      <family val="2"/>
      <scheme val="minor"/>
    </font>
  </fonts>
  <fills count="25">
    <fill>
      <patternFill patternType="none"/>
    </fill>
    <fill>
      <patternFill patternType="gray125"/>
    </fill>
    <fill>
      <patternFill patternType="solid">
        <fgColor theme="0" tint="-4.9989318521683403E-2"/>
        <bgColor indexed="64"/>
      </patternFill>
    </fill>
    <fill>
      <patternFill patternType="solid">
        <fgColor rgb="FFC6EFCE"/>
        <bgColor indexed="64"/>
      </patternFill>
    </fill>
    <fill>
      <patternFill patternType="solid">
        <fgColor theme="0" tint="-0.249977111117893"/>
        <bgColor indexed="64"/>
      </patternFill>
    </fill>
    <fill>
      <patternFill patternType="solid">
        <fgColor rgb="FF00B050"/>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1"/>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C89800"/>
        <bgColor indexed="64"/>
      </patternFill>
    </fill>
    <fill>
      <patternFill patternType="solid">
        <fgColor rgb="FFFFF3CD"/>
        <bgColor indexed="64"/>
      </patternFill>
    </fill>
    <fill>
      <patternFill patternType="solid">
        <fgColor theme="8"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top style="thin">
        <color auto="1"/>
      </top>
      <bottom style="thick">
        <color auto="1"/>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right style="thin">
        <color auto="1"/>
      </right>
      <top style="thick">
        <color auto="1"/>
      </top>
      <bottom/>
      <diagonal/>
    </border>
    <border>
      <left/>
      <right style="thin">
        <color auto="1"/>
      </right>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n">
        <color auto="1"/>
      </left>
      <right/>
      <top/>
      <bottom/>
      <diagonal/>
    </border>
  </borders>
  <cellStyleXfs count="2">
    <xf numFmtId="0" fontId="0" fillId="0" borderId="0"/>
    <xf numFmtId="0" fontId="23" fillId="0" borderId="0" applyNumberFormat="0" applyFill="0" applyBorder="0" applyAlignment="0" applyProtection="0"/>
  </cellStyleXfs>
  <cellXfs count="172">
    <xf numFmtId="0" fontId="0" fillId="0" borderId="0" xfId="0"/>
    <xf numFmtId="9" fontId="0" fillId="0" borderId="0" xfId="0" applyNumberFormat="1" applyAlignment="1">
      <alignment horizontal="center"/>
    </xf>
    <xf numFmtId="9" fontId="3" fillId="0" borderId="0" xfId="0" applyNumberFormat="1" applyFont="1" applyAlignment="1">
      <alignment horizontal="center"/>
    </xf>
    <xf numFmtId="9" fontId="3" fillId="0" borderId="0" xfId="0" applyNumberFormat="1" applyFont="1" applyAlignment="1">
      <alignment horizontal="left"/>
    </xf>
    <xf numFmtId="0" fontId="0" fillId="2" borderId="0" xfId="0" applyFill="1" applyAlignment="1">
      <alignment horizontal="center"/>
    </xf>
    <xf numFmtId="0" fontId="0" fillId="2" borderId="0" xfId="0" applyFill="1"/>
    <xf numFmtId="0" fontId="1" fillId="2" borderId="0" xfId="0" applyFont="1" applyFill="1" applyAlignment="1">
      <alignment horizontal="center"/>
    </xf>
    <xf numFmtId="9" fontId="0" fillId="2" borderId="0" xfId="0" applyNumberFormat="1" applyFill="1" applyAlignment="1">
      <alignment horizontal="center"/>
    </xf>
    <xf numFmtId="0" fontId="4" fillId="4" borderId="0" xfId="0" applyFont="1" applyFill="1"/>
    <xf numFmtId="0" fontId="0" fillId="4" borderId="0" xfId="0" applyFill="1"/>
    <xf numFmtId="0" fontId="5" fillId="0" borderId="0" xfId="0" applyFont="1"/>
    <xf numFmtId="0" fontId="6" fillId="0" borderId="0" xfId="0" applyFont="1"/>
    <xf numFmtId="0" fontId="0" fillId="0" borderId="0" xfId="0" applyAlignment="1">
      <alignment vertical="center"/>
    </xf>
    <xf numFmtId="0" fontId="7" fillId="0" borderId="0" xfId="0" applyFont="1" applyAlignment="1">
      <alignment vertical="center"/>
    </xf>
    <xf numFmtId="0" fontId="0" fillId="0" borderId="0" xfId="0" applyAlignment="1">
      <alignment horizontal="center" vertical="center"/>
    </xf>
    <xf numFmtId="0" fontId="2" fillId="0" borderId="0" xfId="0" applyFont="1" applyAlignment="1">
      <alignment horizontal="right" vertical="center"/>
    </xf>
    <xf numFmtId="9" fontId="3" fillId="0" borderId="0" xfId="0" applyNumberFormat="1" applyFont="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8" borderId="0" xfId="0" applyFill="1" applyBorder="1" applyAlignment="1">
      <alignment horizontal="center" vertical="center"/>
    </xf>
    <xf numFmtId="0" fontId="0" fillId="0" borderId="0" xfId="0" applyBorder="1"/>
    <xf numFmtId="0" fontId="0" fillId="0" borderId="0" xfId="0" applyFont="1"/>
    <xf numFmtId="0" fontId="0" fillId="0" borderId="4" xfId="0" applyBorder="1"/>
    <xf numFmtId="0" fontId="8" fillId="0" borderId="0" xfId="0" applyFont="1"/>
    <xf numFmtId="0" fontId="0" fillId="0" borderId="6" xfId="0" applyBorder="1"/>
    <xf numFmtId="0" fontId="0" fillId="0" borderId="0" xfId="0" applyAlignment="1">
      <alignment vertical="top"/>
    </xf>
    <xf numFmtId="0" fontId="9" fillId="0" borderId="0" xfId="0" applyFont="1" applyFill="1" applyBorder="1" applyAlignment="1">
      <alignment horizontal="center" vertical="center" wrapText="1"/>
    </xf>
    <xf numFmtId="0" fontId="10" fillId="0" borderId="0" xfId="0" applyFont="1" applyAlignment="1">
      <alignment vertical="center"/>
    </xf>
    <xf numFmtId="0" fontId="9" fillId="0" borderId="0" xfId="0" applyFont="1" applyFill="1" applyBorder="1" applyAlignment="1">
      <alignment vertical="center" wrapText="1"/>
    </xf>
    <xf numFmtId="0" fontId="0" fillId="8" borderId="0" xfId="0" applyFill="1" applyBorder="1"/>
    <xf numFmtId="0" fontId="0" fillId="0" borderId="0" xfId="0" applyFill="1"/>
    <xf numFmtId="0" fontId="5" fillId="0" borderId="0" xfId="0" applyFont="1" applyFill="1"/>
    <xf numFmtId="0" fontId="2" fillId="24" borderId="0" xfId="0" applyFont="1" applyFill="1" applyAlignment="1">
      <alignment horizontal="right" vertical="center"/>
    </xf>
    <xf numFmtId="0" fontId="2" fillId="0" borderId="0" xfId="0" applyFont="1" applyFill="1" applyAlignment="1">
      <alignment horizontal="right" vertical="center"/>
    </xf>
    <xf numFmtId="0" fontId="0" fillId="8" borderId="36" xfId="0" applyFill="1" applyBorder="1"/>
    <xf numFmtId="0" fontId="11" fillId="10" borderId="15" xfId="0" applyFont="1" applyFill="1" applyBorder="1" applyAlignment="1">
      <alignment vertical="center" wrapText="1"/>
    </xf>
    <xf numFmtId="0" fontId="14" fillId="15" borderId="19" xfId="0" applyFont="1" applyFill="1" applyBorder="1" applyAlignment="1">
      <alignment horizontal="center" vertical="center"/>
    </xf>
    <xf numFmtId="0" fontId="14" fillId="15" borderId="20" xfId="0" applyFont="1" applyFill="1" applyBorder="1" applyAlignment="1">
      <alignment horizontal="center" vertical="center"/>
    </xf>
    <xf numFmtId="0" fontId="14" fillId="15" borderId="3" xfId="0" applyFont="1" applyFill="1" applyBorder="1" applyAlignment="1">
      <alignment horizontal="center" vertical="center"/>
    </xf>
    <xf numFmtId="0" fontId="15" fillId="12" borderId="12" xfId="0" applyFont="1" applyFill="1" applyBorder="1" applyAlignment="1">
      <alignment horizontal="center" vertical="center"/>
    </xf>
    <xf numFmtId="0" fontId="16" fillId="12" borderId="1" xfId="0" applyFont="1" applyFill="1" applyBorder="1" applyAlignment="1">
      <alignment horizontal="justify" vertical="center" wrapText="1"/>
    </xf>
    <xf numFmtId="0" fontId="15" fillId="8" borderId="12" xfId="0" applyFont="1" applyFill="1" applyBorder="1" applyAlignment="1">
      <alignment horizontal="center" vertical="center"/>
    </xf>
    <xf numFmtId="0" fontId="16" fillId="8" borderId="1" xfId="0" applyFont="1" applyFill="1" applyBorder="1" applyAlignment="1">
      <alignment horizontal="justify" vertical="center" wrapText="1"/>
    </xf>
    <xf numFmtId="0" fontId="15" fillId="12" borderId="1" xfId="0" applyFont="1" applyFill="1" applyBorder="1" applyAlignment="1">
      <alignment vertical="center"/>
    </xf>
    <xf numFmtId="0" fontId="15" fillId="8" borderId="5" xfId="0" applyFont="1" applyFill="1" applyBorder="1" applyAlignment="1">
      <alignment horizontal="center" vertical="center"/>
    </xf>
    <xf numFmtId="0" fontId="18" fillId="8" borderId="17" xfId="0" applyFont="1" applyFill="1" applyBorder="1" applyAlignment="1">
      <alignment horizontal="justify" vertical="center" wrapText="1"/>
    </xf>
    <xf numFmtId="0" fontId="14" fillId="7" borderId="11"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23" xfId="0" applyFont="1" applyFill="1" applyBorder="1" applyAlignment="1">
      <alignment horizontal="center" vertical="center"/>
    </xf>
    <xf numFmtId="0" fontId="18" fillId="11" borderId="13" xfId="0" applyFont="1" applyFill="1" applyBorder="1" applyAlignment="1">
      <alignment horizontal="center" vertical="center" wrapText="1"/>
    </xf>
    <xf numFmtId="0" fontId="18" fillId="11" borderId="1" xfId="0" applyFont="1" applyFill="1" applyBorder="1" applyAlignment="1">
      <alignment horizontal="justify" vertical="center" wrapText="1"/>
    </xf>
    <xf numFmtId="0" fontId="18" fillId="0" borderId="13" xfId="0" applyFont="1" applyBorder="1" applyAlignment="1">
      <alignment horizontal="center" vertical="center" wrapText="1"/>
    </xf>
    <xf numFmtId="0" fontId="18"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6" fillId="11" borderId="1" xfId="0" applyFont="1" applyFill="1" applyBorder="1" applyAlignment="1">
      <alignment horizontal="justify" vertical="center" wrapText="1"/>
    </xf>
    <xf numFmtId="0" fontId="18" fillId="8" borderId="34" xfId="0" applyFont="1" applyFill="1" applyBorder="1" applyAlignment="1">
      <alignment horizontal="center" vertical="center" wrapText="1"/>
    </xf>
    <xf numFmtId="0" fontId="18" fillId="8" borderId="1" xfId="0" applyFont="1" applyFill="1" applyBorder="1" applyAlignment="1">
      <alignment horizontal="justify" vertical="center" wrapText="1"/>
    </xf>
    <xf numFmtId="0" fontId="18" fillId="11" borderId="30" xfId="0" applyFont="1" applyFill="1" applyBorder="1" applyAlignment="1">
      <alignment horizontal="center" vertical="center" wrapText="1"/>
    </xf>
    <xf numFmtId="0" fontId="18" fillId="11" borderId="17" xfId="0" applyFont="1" applyFill="1" applyBorder="1" applyAlignment="1">
      <alignment vertical="center"/>
    </xf>
    <xf numFmtId="0" fontId="14" fillId="14" borderId="19" xfId="0" applyFont="1" applyFill="1" applyBorder="1" applyAlignment="1">
      <alignment horizontal="center" vertical="center"/>
    </xf>
    <xf numFmtId="0" fontId="14" fillId="14" borderId="22" xfId="0" applyFont="1" applyFill="1" applyBorder="1" applyAlignment="1">
      <alignment horizontal="center" vertical="center"/>
    </xf>
    <xf numFmtId="0" fontId="14" fillId="14" borderId="3"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 xfId="0" applyFont="1" applyFill="1" applyBorder="1" applyAlignment="1">
      <alignment horizontal="justify" vertical="center" wrapText="1"/>
    </xf>
    <xf numFmtId="0" fontId="16" fillId="0" borderId="12" xfId="0" applyFont="1" applyBorder="1" applyAlignment="1">
      <alignment horizontal="center" vertical="center" wrapText="1"/>
    </xf>
    <xf numFmtId="0" fontId="16" fillId="6" borderId="12" xfId="0" applyFont="1" applyFill="1" applyBorder="1" applyAlignment="1">
      <alignment horizontal="center" vertical="center" wrapText="1"/>
    </xf>
    <xf numFmtId="0" fontId="16" fillId="0" borderId="28" xfId="0" applyFont="1" applyBorder="1" applyAlignment="1">
      <alignment horizontal="center" vertical="center" wrapText="1"/>
    </xf>
    <xf numFmtId="0" fontId="16" fillId="0" borderId="17" xfId="0" applyFont="1" applyBorder="1" applyAlignment="1">
      <alignment horizontal="justify" vertical="center" wrapText="1"/>
    </xf>
    <xf numFmtId="0" fontId="14" fillId="20" borderId="0" xfId="0" applyFont="1" applyFill="1" applyBorder="1" applyAlignment="1">
      <alignment horizontal="center" vertical="center"/>
    </xf>
    <xf numFmtId="0" fontId="14" fillId="20" borderId="3" xfId="0" applyFont="1" applyFill="1" applyBorder="1" applyAlignment="1">
      <alignment horizontal="center" vertical="center"/>
    </xf>
    <xf numFmtId="0" fontId="16" fillId="21" borderId="8" xfId="0" applyFont="1" applyFill="1" applyBorder="1" applyAlignment="1">
      <alignment horizontal="center" vertical="center" wrapText="1"/>
    </xf>
    <xf numFmtId="0" fontId="16" fillId="21" borderId="8" xfId="0" applyFont="1" applyFill="1" applyBorder="1" applyAlignment="1">
      <alignment horizontal="justify" vertical="center" wrapText="1"/>
    </xf>
    <xf numFmtId="0" fontId="16" fillId="0" borderId="13" xfId="0" applyFont="1" applyBorder="1" applyAlignment="1">
      <alignment horizontal="center" vertical="center" wrapText="1"/>
    </xf>
    <xf numFmtId="0" fontId="16" fillId="21" borderId="9" xfId="0" applyFont="1" applyFill="1" applyBorder="1" applyAlignment="1">
      <alignment horizontal="center" vertical="center" wrapText="1"/>
    </xf>
    <xf numFmtId="0" fontId="16" fillId="21" borderId="15" xfId="0" applyFont="1" applyFill="1" applyBorder="1" applyAlignment="1">
      <alignment horizontal="justify" vertical="center" wrapText="1"/>
    </xf>
    <xf numFmtId="0" fontId="16" fillId="21" borderId="13" xfId="0" applyFont="1" applyFill="1" applyBorder="1" applyAlignment="1">
      <alignment horizontal="center" vertical="center" wrapText="1"/>
    </xf>
    <xf numFmtId="0" fontId="16" fillId="21" borderId="1" xfId="0" applyFont="1" applyFill="1" applyBorder="1" applyAlignment="1">
      <alignment horizontal="justify" vertical="center" wrapText="1"/>
    </xf>
    <xf numFmtId="0" fontId="14" fillId="16" borderId="32" xfId="0" applyFont="1" applyFill="1" applyBorder="1" applyAlignment="1">
      <alignment horizontal="center" vertical="center"/>
    </xf>
    <xf numFmtId="0" fontId="14" fillId="16" borderId="3" xfId="0" applyFont="1" applyFill="1" applyBorder="1" applyAlignment="1">
      <alignment horizontal="center" vertical="center"/>
    </xf>
    <xf numFmtId="0" fontId="15" fillId="17" borderId="16" xfId="0" applyFont="1" applyFill="1" applyBorder="1" applyAlignment="1">
      <alignment vertical="center"/>
    </xf>
    <xf numFmtId="0" fontId="16" fillId="0" borderId="13" xfId="0" applyFont="1" applyBorder="1" applyAlignment="1">
      <alignment horizontal="justify" vertical="center" wrapText="1"/>
    </xf>
    <xf numFmtId="0" fontId="16" fillId="17" borderId="13" xfId="0" applyFont="1" applyFill="1" applyBorder="1" applyAlignment="1">
      <alignment horizontal="justify" vertical="center" wrapText="1"/>
    </xf>
    <xf numFmtId="0" fontId="16" fillId="17" borderId="33" xfId="0" applyFont="1" applyFill="1" applyBorder="1" applyAlignment="1">
      <alignment horizontal="justify" vertical="center" wrapText="1"/>
    </xf>
    <xf numFmtId="0" fontId="14" fillId="16" borderId="21" xfId="0" applyFont="1" applyFill="1" applyBorder="1" applyAlignment="1">
      <alignment horizontal="center" vertical="center"/>
    </xf>
    <xf numFmtId="0" fontId="16" fillId="17" borderId="31" xfId="0" applyFont="1" applyFill="1" applyBorder="1" applyAlignment="1">
      <alignment horizontal="center" vertical="center" wrapText="1"/>
    </xf>
    <xf numFmtId="0" fontId="16" fillId="17" borderId="13" xfId="0" applyFont="1" applyFill="1" applyBorder="1" applyAlignment="1">
      <alignment horizontal="center" vertical="center" wrapText="1"/>
    </xf>
    <xf numFmtId="0" fontId="16" fillId="17" borderId="34" xfId="0" applyFont="1" applyFill="1" applyBorder="1" applyAlignment="1">
      <alignment horizontal="center" vertical="center" wrapText="1"/>
    </xf>
    <xf numFmtId="0" fontId="16" fillId="0" borderId="34" xfId="0" applyFont="1" applyBorder="1" applyAlignment="1">
      <alignment horizontal="center" vertical="center" wrapText="1"/>
    </xf>
    <xf numFmtId="0" fontId="16" fillId="17" borderId="30" xfId="0" applyFont="1" applyFill="1" applyBorder="1" applyAlignment="1">
      <alignment horizontal="center" vertical="center" wrapText="1"/>
    </xf>
    <xf numFmtId="0" fontId="14" fillId="20" borderId="20" xfId="0" applyFont="1" applyFill="1" applyBorder="1" applyAlignment="1">
      <alignment horizontal="center" vertical="center"/>
    </xf>
    <xf numFmtId="0" fontId="14" fillId="19" borderId="11" xfId="0" applyFont="1" applyFill="1" applyBorder="1" applyAlignment="1">
      <alignment horizontal="center" vertical="center"/>
    </xf>
    <xf numFmtId="0" fontId="14" fillId="19" borderId="16" xfId="0" applyFont="1" applyFill="1" applyBorder="1" applyAlignment="1">
      <alignment horizontal="center" vertical="center"/>
    </xf>
    <xf numFmtId="0" fontId="14" fillId="19" borderId="23" xfId="0" applyFont="1" applyFill="1" applyBorder="1" applyAlignment="1">
      <alignment horizontal="center" vertical="center" wrapText="1"/>
    </xf>
    <xf numFmtId="0" fontId="16" fillId="18" borderId="13" xfId="0" applyFont="1" applyFill="1" applyBorder="1" applyAlignment="1">
      <alignment horizontal="center" vertical="center" wrapText="1"/>
    </xf>
    <xf numFmtId="0" fontId="16" fillId="18" borderId="1" xfId="0" applyFont="1" applyFill="1" applyBorder="1" applyAlignment="1">
      <alignment horizontal="justify" vertical="center" wrapText="1"/>
    </xf>
    <xf numFmtId="0" fontId="16" fillId="18" borderId="25" xfId="0" applyFont="1" applyFill="1" applyBorder="1" applyAlignment="1">
      <alignment horizontal="center" vertical="center" wrapText="1"/>
    </xf>
    <xf numFmtId="0" fontId="16" fillId="18" borderId="17" xfId="0" applyFont="1" applyFill="1" applyBorder="1" applyAlignment="1">
      <alignment horizontal="justify" vertical="center" wrapText="1"/>
    </xf>
    <xf numFmtId="0" fontId="14" fillId="13" borderId="11" xfId="0" applyFont="1" applyFill="1" applyBorder="1" applyAlignment="1">
      <alignment horizontal="center" vertical="center"/>
    </xf>
    <xf numFmtId="0" fontId="14" fillId="13" borderId="16" xfId="0" applyFont="1" applyFill="1" applyBorder="1" applyAlignment="1">
      <alignment horizontal="center" vertical="center"/>
    </xf>
    <xf numFmtId="0" fontId="14" fillId="13" borderId="23"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1" xfId="0" applyFont="1" applyFill="1" applyBorder="1" applyAlignment="1">
      <alignment vertical="center"/>
    </xf>
    <xf numFmtId="0" fontId="15" fillId="0" borderId="13" xfId="0" applyFont="1" applyBorder="1" applyAlignment="1">
      <alignment horizontal="center" vertical="center"/>
    </xf>
    <xf numFmtId="0" fontId="15" fillId="0" borderId="1" xfId="0" applyFont="1" applyBorder="1" applyAlignment="1">
      <alignment vertical="center"/>
    </xf>
    <xf numFmtId="0" fontId="15" fillId="9" borderId="25" xfId="0" applyFont="1" applyFill="1" applyBorder="1" applyAlignment="1">
      <alignment horizontal="center" vertical="center"/>
    </xf>
    <xf numFmtId="0" fontId="15" fillId="9" borderId="17" xfId="0" applyFont="1" applyFill="1" applyBorder="1" applyAlignment="1">
      <alignment vertical="center"/>
    </xf>
    <xf numFmtId="0" fontId="14" fillId="22" borderId="21"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23" xfId="0" applyFont="1" applyFill="1" applyBorder="1" applyAlignment="1">
      <alignment horizontal="center" vertical="center"/>
    </xf>
    <xf numFmtId="0" fontId="16" fillId="23" borderId="34" xfId="0" applyFont="1" applyFill="1" applyBorder="1" applyAlignment="1">
      <alignment horizontal="center" vertical="center" wrapText="1"/>
    </xf>
    <xf numFmtId="0" fontId="16" fillId="23" borderId="12" xfId="0" applyFont="1" applyFill="1" applyBorder="1" applyAlignment="1">
      <alignment vertical="center" wrapText="1"/>
    </xf>
    <xf numFmtId="0" fontId="16" fillId="0" borderId="35" xfId="0" applyFont="1" applyBorder="1" applyAlignment="1">
      <alignment horizontal="center" vertical="center" wrapText="1"/>
    </xf>
    <xf numFmtId="0" fontId="16" fillId="0" borderId="0" xfId="0" applyFont="1" applyBorder="1" applyAlignment="1">
      <alignment vertical="center" wrapText="1"/>
    </xf>
    <xf numFmtId="0" fontId="16" fillId="23" borderId="35" xfId="0" applyFont="1" applyFill="1" applyBorder="1" applyAlignment="1">
      <alignment horizontal="center" vertical="center" wrapText="1"/>
    </xf>
    <xf numFmtId="0" fontId="16" fillId="23" borderId="7" xfId="0" applyFont="1" applyFill="1" applyBorder="1" applyAlignment="1">
      <alignment vertical="center" wrapText="1"/>
    </xf>
    <xf numFmtId="0" fontId="16" fillId="0" borderId="12" xfId="0" applyFont="1" applyBorder="1" applyAlignment="1">
      <alignment vertical="center" wrapText="1"/>
    </xf>
    <xf numFmtId="0" fontId="16" fillId="23" borderId="31" xfId="0" applyFont="1" applyFill="1" applyBorder="1" applyAlignment="1">
      <alignment horizontal="center" vertical="center" wrapText="1"/>
    </xf>
    <xf numFmtId="0" fontId="16" fillId="23" borderId="10" xfId="0" applyFont="1" applyFill="1" applyBorder="1" applyAlignment="1">
      <alignment vertical="center" wrapText="1"/>
    </xf>
    <xf numFmtId="0" fontId="16" fillId="0" borderId="31" xfId="0" applyFont="1" applyBorder="1" applyAlignment="1">
      <alignment horizontal="center" vertical="center" wrapText="1"/>
    </xf>
    <xf numFmtId="0" fontId="15" fillId="0" borderId="10" xfId="0" applyFont="1" applyBorder="1" applyAlignment="1">
      <alignment vertical="center"/>
    </xf>
    <xf numFmtId="0" fontId="16" fillId="23" borderId="1" xfId="0" applyFont="1" applyFill="1" applyBorder="1" applyAlignment="1">
      <alignment vertical="center" wrapText="1"/>
    </xf>
    <xf numFmtId="0" fontId="16" fillId="0" borderId="30" xfId="0" applyFont="1" applyBorder="1" applyAlignment="1">
      <alignment horizontal="center" vertical="center" wrapText="1"/>
    </xf>
    <xf numFmtId="0" fontId="16" fillId="0" borderId="6" xfId="0" applyFont="1" applyBorder="1" applyAlignment="1">
      <alignment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3" xfId="0" applyFont="1" applyFill="1" applyBorder="1" applyAlignment="1">
      <alignment horizontal="center" vertical="center"/>
    </xf>
    <xf numFmtId="0" fontId="16" fillId="3" borderId="12"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3" borderId="28" xfId="0" applyFont="1" applyFill="1" applyBorder="1" applyAlignment="1">
      <alignment horizontal="center" vertical="center" wrapText="1"/>
    </xf>
    <xf numFmtId="0" fontId="15" fillId="3" borderId="17" xfId="0" applyFont="1" applyFill="1" applyBorder="1" applyAlignment="1">
      <alignment horizontal="left" vertical="center"/>
    </xf>
    <xf numFmtId="0" fontId="14" fillId="15" borderId="1" xfId="0" applyFont="1" applyFill="1" applyBorder="1" applyAlignment="1">
      <alignment horizontal="center" vertical="center"/>
    </xf>
    <xf numFmtId="0" fontId="22" fillId="0" borderId="0" xfId="0" applyFont="1"/>
    <xf numFmtId="0" fontId="13" fillId="0" borderId="0" xfId="0" applyFont="1"/>
    <xf numFmtId="0" fontId="17" fillId="12" borderId="18"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17" fillId="11" borderId="24"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11" borderId="26" xfId="0" applyFont="1" applyFill="1" applyBorder="1" applyAlignment="1" applyProtection="1">
      <alignment horizontal="center" vertical="center"/>
      <protection locked="0"/>
    </xf>
    <xf numFmtId="0" fontId="19" fillId="6" borderId="18"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protection locked="0"/>
    </xf>
    <xf numFmtId="0" fontId="17" fillId="21" borderId="29" xfId="0" applyFont="1" applyFill="1" applyBorder="1" applyAlignment="1" applyProtection="1">
      <alignment horizontal="center" vertical="center"/>
      <protection locked="0"/>
    </xf>
    <xf numFmtId="0" fontId="17" fillId="0" borderId="29" xfId="0" applyFont="1" applyFill="1" applyBorder="1" applyAlignment="1" applyProtection="1">
      <alignment horizontal="center" vertical="center"/>
      <protection locked="0"/>
    </xf>
    <xf numFmtId="0" fontId="17" fillId="17" borderId="27" xfId="0" applyFont="1" applyFill="1" applyBorder="1" applyAlignment="1" applyProtection="1">
      <alignment horizontal="center" vertical="center"/>
      <protection locked="0"/>
    </xf>
    <xf numFmtId="0" fontId="17" fillId="0" borderId="27" xfId="0" applyFont="1" applyFill="1" applyBorder="1" applyAlignment="1" applyProtection="1">
      <alignment horizontal="center" vertical="center"/>
      <protection locked="0"/>
    </xf>
    <xf numFmtId="0" fontId="17" fillId="17" borderId="26" xfId="0" applyFont="1" applyFill="1" applyBorder="1" applyAlignment="1" applyProtection="1">
      <alignment horizontal="center" vertical="center"/>
      <protection locked="0"/>
    </xf>
    <xf numFmtId="0" fontId="20" fillId="18" borderId="24"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18" borderId="26" xfId="0" applyFont="1" applyFill="1" applyBorder="1" applyAlignment="1" applyProtection="1">
      <alignment horizontal="center" vertical="center" wrapText="1"/>
      <protection locked="0"/>
    </xf>
    <xf numFmtId="0" fontId="17" fillId="9" borderId="24" xfId="0" applyFont="1" applyFill="1" applyBorder="1" applyAlignment="1" applyProtection="1">
      <alignment horizontal="center" vertical="center"/>
      <protection locked="0"/>
    </xf>
    <xf numFmtId="0" fontId="17" fillId="9" borderId="26" xfId="0" applyFont="1" applyFill="1" applyBorder="1" applyAlignment="1" applyProtection="1">
      <alignment horizontal="center" vertical="center"/>
      <protection locked="0"/>
    </xf>
    <xf numFmtId="0" fontId="17" fillId="23" borderId="24"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15" fillId="0" borderId="1" xfId="0" applyFont="1" applyBorder="1" applyAlignment="1" applyProtection="1">
      <alignment vertical="center" wrapText="1"/>
      <protection locked="0"/>
    </xf>
    <xf numFmtId="0" fontId="15" fillId="0" borderId="1" xfId="0" applyFont="1" applyBorder="1" applyProtection="1">
      <protection locked="0"/>
    </xf>
    <xf numFmtId="0" fontId="16" fillId="0" borderId="25" xfId="0" applyFont="1" applyFill="1" applyBorder="1" applyAlignment="1">
      <alignment horizontal="center" vertical="center" wrapText="1"/>
    </xf>
    <xf numFmtId="0" fontId="16" fillId="0" borderId="17" xfId="0" applyFont="1" applyFill="1" applyBorder="1" applyAlignment="1">
      <alignment horizontal="justify" vertical="center" wrapText="1"/>
    </xf>
    <xf numFmtId="0" fontId="12" fillId="10" borderId="15" xfId="0" applyFont="1" applyFill="1" applyBorder="1" applyAlignment="1" applyProtection="1">
      <alignment vertical="center" wrapText="1"/>
      <protection locked="0"/>
    </xf>
    <xf numFmtId="0" fontId="20" fillId="10" borderId="14" xfId="0" applyFont="1" applyFill="1" applyBorder="1" applyAlignment="1">
      <alignment vertical="center" wrapText="1"/>
    </xf>
    <xf numFmtId="0" fontId="20" fillId="10" borderId="15" xfId="0" applyFont="1" applyFill="1" applyBorder="1" applyAlignment="1">
      <alignment vertical="top" wrapText="1"/>
    </xf>
    <xf numFmtId="0" fontId="16" fillId="10" borderId="15" xfId="0" applyFont="1" applyFill="1" applyBorder="1" applyAlignment="1">
      <alignment vertical="center" wrapText="1"/>
    </xf>
    <xf numFmtId="0" fontId="16" fillId="10" borderId="15" xfId="0" applyFont="1" applyFill="1" applyBorder="1" applyAlignment="1">
      <alignment horizontal="left" vertical="center" wrapText="1" indent="4"/>
    </xf>
    <xf numFmtId="0" fontId="24" fillId="10" borderId="15" xfId="1" applyFont="1" applyFill="1" applyBorder="1" applyAlignment="1" applyProtection="1">
      <alignment horizontal="left" vertical="center" wrapText="1" indent="4"/>
      <protection locked="0"/>
    </xf>
    <xf numFmtId="0" fontId="24" fillId="10" borderId="15" xfId="1" applyFont="1" applyFill="1" applyBorder="1" applyAlignment="1" applyProtection="1">
      <alignment horizontal="left" indent="4"/>
      <protection locked="0"/>
    </xf>
    <xf numFmtId="0" fontId="30" fillId="0" borderId="0" xfId="0" applyFont="1" applyAlignment="1">
      <alignment horizontal="center" vertical="center"/>
    </xf>
    <xf numFmtId="0" fontId="17" fillId="23" borderId="24" xfId="0" applyNumberFormat="1" applyFont="1" applyFill="1" applyBorder="1" applyAlignment="1" applyProtection="1">
      <alignment horizontal="center" vertical="center"/>
      <protection locked="0"/>
    </xf>
    <xf numFmtId="0" fontId="20" fillId="10" borderId="15" xfId="0" applyFont="1" applyFill="1" applyBorder="1" applyAlignment="1">
      <alignment vertical="center" wrapText="1"/>
    </xf>
    <xf numFmtId="0" fontId="6" fillId="0" borderId="16" xfId="0" applyFont="1" applyBorder="1" applyAlignment="1"/>
  </cellXfs>
  <cellStyles count="2">
    <cellStyle name="Hyperlink" xfId="1" builtinId="8"/>
    <cellStyle name="Normal" xfId="0" builtinId="0"/>
  </cellStyles>
  <dxfs count="180">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7CE"/>
        </patternFill>
      </fill>
    </dxf>
    <dxf>
      <fill>
        <patternFill>
          <bgColor rgb="FFFFEB9C"/>
        </patternFill>
      </fill>
    </dxf>
    <dxf>
      <fill>
        <patternFill>
          <bgColor rgb="FFC6EFCE"/>
        </patternFill>
      </fill>
    </dxf>
    <dxf>
      <fill>
        <patternFill>
          <bgColor rgb="FF00B050"/>
        </patternFill>
      </fill>
    </dxf>
    <dxf>
      <fill>
        <patternFill>
          <bgColor rgb="FFFF0000"/>
        </patternFill>
      </fill>
    </dxf>
    <dxf>
      <fill>
        <patternFill>
          <bgColor rgb="FFFFC7CE"/>
        </patternFill>
      </fill>
    </dxf>
    <dxf>
      <fill>
        <patternFill>
          <bgColor rgb="FFFFEB9C"/>
        </patternFill>
      </fill>
    </dxf>
    <dxf>
      <fill>
        <patternFill>
          <bgColor rgb="FFC6EFCE"/>
        </patternFill>
      </fill>
    </dxf>
  </dxfs>
  <tableStyles count="0" defaultTableStyle="TableStyleMedium2" defaultPivotStyle="PivotStyleLight16"/>
  <colors>
    <mruColors>
      <color rgb="FFABF5A5"/>
      <color rgb="FFFFA7A7"/>
      <color rgb="FFFFB9B9"/>
      <color rgb="FFFF8B8B"/>
      <color rgb="FFFFF3CD"/>
      <color rgb="FFC89800"/>
      <color rgb="FFFFE9A3"/>
      <color rgb="FFFFE285"/>
      <color rgb="FFFFC0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hyperlink" Target="http://www.nationalnotary.org" TargetMode="External"/><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206375</xdr:colOff>
      <xdr:row>29</xdr:row>
      <xdr:rowOff>9537</xdr:rowOff>
    </xdr:from>
    <xdr:to>
      <xdr:col>1</xdr:col>
      <xdr:colOff>10914062</xdr:colOff>
      <xdr:row>33</xdr:row>
      <xdr:rowOff>77800</xdr:rowOff>
    </xdr:to>
    <xdr:sp macro="" textlink="">
      <xdr:nvSpPr>
        <xdr:cNvPr id="3" name="TextBox 2">
          <a:hlinkClick xmlns:r="http://schemas.openxmlformats.org/officeDocument/2006/relationships" r:id="rId1"/>
        </xdr:cNvPr>
        <xdr:cNvSpPr txBox="1"/>
      </xdr:nvSpPr>
      <xdr:spPr>
        <a:xfrm>
          <a:off x="206375" y="6162687"/>
          <a:ext cx="10955337" cy="830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latin typeface="Century Gothic" panose="020B0502020202020204" pitchFamily="34" charset="0"/>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particular score you will qualify or be disqualified for, or receive or not receive, an offer to provide Notary or signing agent services.</a:t>
          </a:r>
        </a:p>
        <a:p>
          <a:endParaRPr lang="en-US" sz="700">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700" baseline="0">
              <a:solidFill>
                <a:schemeClr val="dk1"/>
              </a:solidFill>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endParaRPr lang="en-US" sz="700">
            <a:latin typeface="Century Gothic" panose="020B0502020202020204" pitchFamily="34" charset="0"/>
          </a:endParaRPr>
        </a:p>
        <a:p>
          <a:endParaRPr lang="en-US" sz="700">
            <a:latin typeface="Century Gothic" panose="020B0502020202020204" pitchFamily="34" charset="0"/>
          </a:endParaRPr>
        </a:p>
        <a:p>
          <a:endParaRPr lang="en-US" sz="800">
            <a:latin typeface="Century Gothic" panose="020B0502020202020204" pitchFamily="34" charset="0"/>
          </a:endParaRPr>
        </a:p>
      </xdr:txBody>
    </xdr:sp>
    <xdr:clientData/>
  </xdr:twoCellAnchor>
  <xdr:twoCellAnchor editAs="oneCell">
    <xdr:from>
      <xdr:col>1</xdr:col>
      <xdr:colOff>457200</xdr:colOff>
      <xdr:row>0</xdr:row>
      <xdr:rowOff>19050</xdr:rowOff>
    </xdr:from>
    <xdr:to>
      <xdr:col>1</xdr:col>
      <xdr:colOff>10515600</xdr:colOff>
      <xdr:row>1</xdr:row>
      <xdr:rowOff>149460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19050"/>
          <a:ext cx="10058400" cy="3780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200025</xdr:colOff>
      <xdr:row>14</xdr:row>
      <xdr:rowOff>19050</xdr:rowOff>
    </xdr:from>
    <xdr:to>
      <xdr:col>2</xdr:col>
      <xdr:colOff>5867400</xdr:colOff>
      <xdr:row>19</xdr:row>
      <xdr:rowOff>66675</xdr:rowOff>
    </xdr:to>
    <xdr:sp macro="" textlink="">
      <xdr:nvSpPr>
        <xdr:cNvPr id="3" name="TextBox 2"/>
        <xdr:cNvSpPr txBox="1"/>
      </xdr:nvSpPr>
      <xdr:spPr>
        <a:xfrm>
          <a:off x="200025" y="3524250"/>
          <a:ext cx="6562725" cy="11334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security consultant to draw definitive conclusions on your procedures. In offering this self-assessment, the NNA does not represent or warrant that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it is an expert in computer and information security; nor that achieving a particular score ensures or does not ensure the security of your clients’ information; nor that by achieving a particular score you will qualify or be disqualified for, or receive or not receive, an offer to provide Notary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9525</xdr:rowOff>
    </xdr:from>
    <xdr:to>
      <xdr:col>4</xdr:col>
      <xdr:colOff>533400</xdr:colOff>
      <xdr:row>1</xdr:row>
      <xdr:rowOff>139935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0058400" cy="3780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571500</xdr:colOff>
      <xdr:row>1</xdr:row>
      <xdr:rowOff>130410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twoCellAnchor editAs="absolute">
    <xdr:from>
      <xdr:col>0</xdr:col>
      <xdr:colOff>200024</xdr:colOff>
      <xdr:row>26</xdr:row>
      <xdr:rowOff>19050</xdr:rowOff>
    </xdr:from>
    <xdr:to>
      <xdr:col>4</xdr:col>
      <xdr:colOff>3174</xdr:colOff>
      <xdr:row>30</xdr:row>
      <xdr:rowOff>161925</xdr:rowOff>
    </xdr:to>
    <xdr:sp macro="" textlink="">
      <xdr:nvSpPr>
        <xdr:cNvPr id="3" name="TextBox 2"/>
        <xdr:cNvSpPr txBox="1"/>
      </xdr:nvSpPr>
      <xdr:spPr>
        <a:xfrm>
          <a:off x="200024" y="6324600"/>
          <a:ext cx="9286875" cy="11334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190500</xdr:colOff>
      <xdr:row>15</xdr:row>
      <xdr:rowOff>19050</xdr:rowOff>
    </xdr:from>
    <xdr:to>
      <xdr:col>2</xdr:col>
      <xdr:colOff>6305550</xdr:colOff>
      <xdr:row>19</xdr:row>
      <xdr:rowOff>0</xdr:rowOff>
    </xdr:to>
    <xdr:sp macro="" textlink="">
      <xdr:nvSpPr>
        <xdr:cNvPr id="10" name="TextBox 9"/>
        <xdr:cNvSpPr txBox="1"/>
      </xdr:nvSpPr>
      <xdr:spPr>
        <a:xfrm>
          <a:off x="190500" y="3829050"/>
          <a:ext cx="7010400" cy="8763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19050</xdr:rowOff>
    </xdr:from>
    <xdr:to>
      <xdr:col>4</xdr:col>
      <xdr:colOff>533400</xdr:colOff>
      <xdr:row>1</xdr:row>
      <xdr:rowOff>149460</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0058400" cy="378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190500</xdr:colOff>
      <xdr:row>22</xdr:row>
      <xdr:rowOff>28575</xdr:rowOff>
    </xdr:from>
    <xdr:to>
      <xdr:col>2</xdr:col>
      <xdr:colOff>6305550</xdr:colOff>
      <xdr:row>26</xdr:row>
      <xdr:rowOff>66675</xdr:rowOff>
    </xdr:to>
    <xdr:sp macro="" textlink="">
      <xdr:nvSpPr>
        <xdr:cNvPr id="4" name="TextBox 3"/>
        <xdr:cNvSpPr txBox="1"/>
      </xdr:nvSpPr>
      <xdr:spPr>
        <a:xfrm>
          <a:off x="190500" y="6515100"/>
          <a:ext cx="7010400" cy="9334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0</xdr:rowOff>
    </xdr:from>
    <xdr:to>
      <xdr:col>4</xdr:col>
      <xdr:colOff>533400</xdr:colOff>
      <xdr:row>1</xdr:row>
      <xdr:rowOff>130410</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190500</xdr:colOff>
      <xdr:row>15</xdr:row>
      <xdr:rowOff>19050</xdr:rowOff>
    </xdr:from>
    <xdr:to>
      <xdr:col>2</xdr:col>
      <xdr:colOff>6305550</xdr:colOff>
      <xdr:row>19</xdr:row>
      <xdr:rowOff>38100</xdr:rowOff>
    </xdr:to>
    <xdr:sp macro="" textlink="">
      <xdr:nvSpPr>
        <xdr:cNvPr id="3" name="TextBox 2"/>
        <xdr:cNvSpPr txBox="1"/>
      </xdr:nvSpPr>
      <xdr:spPr>
        <a:xfrm>
          <a:off x="190500" y="4410075"/>
          <a:ext cx="7010400" cy="914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0</xdr:rowOff>
    </xdr:from>
    <xdr:to>
      <xdr:col>4</xdr:col>
      <xdr:colOff>533400</xdr:colOff>
      <xdr:row>1</xdr:row>
      <xdr:rowOff>130410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190500</xdr:colOff>
      <xdr:row>19</xdr:row>
      <xdr:rowOff>0</xdr:rowOff>
    </xdr:from>
    <xdr:to>
      <xdr:col>2</xdr:col>
      <xdr:colOff>6305550</xdr:colOff>
      <xdr:row>23</xdr:row>
      <xdr:rowOff>47625</xdr:rowOff>
    </xdr:to>
    <xdr:sp macro="" textlink="">
      <xdr:nvSpPr>
        <xdr:cNvPr id="3" name="TextBox 2"/>
        <xdr:cNvSpPr txBox="1"/>
      </xdr:nvSpPr>
      <xdr:spPr>
        <a:xfrm>
          <a:off x="190500" y="4800600"/>
          <a:ext cx="7010400" cy="942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9525</xdr:colOff>
      <xdr:row>0</xdr:row>
      <xdr:rowOff>0</xdr:rowOff>
    </xdr:from>
    <xdr:to>
      <xdr:col>4</xdr:col>
      <xdr:colOff>542925</xdr:colOff>
      <xdr:row>1</xdr:row>
      <xdr:rowOff>130410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058400" cy="378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190500</xdr:colOff>
      <xdr:row>14</xdr:row>
      <xdr:rowOff>19050</xdr:rowOff>
    </xdr:from>
    <xdr:to>
      <xdr:col>2</xdr:col>
      <xdr:colOff>6305550</xdr:colOff>
      <xdr:row>18</xdr:row>
      <xdr:rowOff>19050</xdr:rowOff>
    </xdr:to>
    <xdr:sp macro="" textlink="">
      <xdr:nvSpPr>
        <xdr:cNvPr id="3" name="TextBox 2"/>
        <xdr:cNvSpPr txBox="1"/>
      </xdr:nvSpPr>
      <xdr:spPr>
        <a:xfrm>
          <a:off x="190500" y="3867150"/>
          <a:ext cx="7010400" cy="8953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0</xdr:rowOff>
    </xdr:from>
    <xdr:to>
      <xdr:col>4</xdr:col>
      <xdr:colOff>533400</xdr:colOff>
      <xdr:row>1</xdr:row>
      <xdr:rowOff>130410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190500</xdr:colOff>
      <xdr:row>14</xdr:row>
      <xdr:rowOff>19050</xdr:rowOff>
    </xdr:from>
    <xdr:to>
      <xdr:col>2</xdr:col>
      <xdr:colOff>6305550</xdr:colOff>
      <xdr:row>18</xdr:row>
      <xdr:rowOff>38100</xdr:rowOff>
    </xdr:to>
    <xdr:sp macro="" textlink="">
      <xdr:nvSpPr>
        <xdr:cNvPr id="3" name="TextBox 2"/>
        <xdr:cNvSpPr txBox="1"/>
      </xdr:nvSpPr>
      <xdr:spPr>
        <a:xfrm>
          <a:off x="190500" y="4086225"/>
          <a:ext cx="7010400" cy="914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0</xdr:rowOff>
    </xdr:from>
    <xdr:to>
      <xdr:col>4</xdr:col>
      <xdr:colOff>533400</xdr:colOff>
      <xdr:row>1</xdr:row>
      <xdr:rowOff>130410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190500</xdr:colOff>
      <xdr:row>16</xdr:row>
      <xdr:rowOff>19050</xdr:rowOff>
    </xdr:from>
    <xdr:to>
      <xdr:col>2</xdr:col>
      <xdr:colOff>6305550</xdr:colOff>
      <xdr:row>20</xdr:row>
      <xdr:rowOff>66675</xdr:rowOff>
    </xdr:to>
    <xdr:sp macro="" textlink="">
      <xdr:nvSpPr>
        <xdr:cNvPr id="3" name="TextBox 2"/>
        <xdr:cNvSpPr txBox="1"/>
      </xdr:nvSpPr>
      <xdr:spPr>
        <a:xfrm>
          <a:off x="190500" y="3476625"/>
          <a:ext cx="7010400" cy="942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0</xdr:rowOff>
    </xdr:from>
    <xdr:to>
      <xdr:col>4</xdr:col>
      <xdr:colOff>533400</xdr:colOff>
      <xdr:row>1</xdr:row>
      <xdr:rowOff>130410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780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200025</xdr:colOff>
      <xdr:row>15</xdr:row>
      <xdr:rowOff>19050</xdr:rowOff>
    </xdr:from>
    <xdr:to>
      <xdr:col>2</xdr:col>
      <xdr:colOff>6315075</xdr:colOff>
      <xdr:row>19</xdr:row>
      <xdr:rowOff>104775</xdr:rowOff>
    </xdr:to>
    <xdr:sp macro="" textlink="">
      <xdr:nvSpPr>
        <xdr:cNvPr id="3" name="TextBox 2"/>
        <xdr:cNvSpPr txBox="1"/>
      </xdr:nvSpPr>
      <xdr:spPr>
        <a:xfrm>
          <a:off x="200025" y="3676650"/>
          <a:ext cx="7010400" cy="9810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NOTICE: This self-assessment is designed to assist Notaries and Notary signing agents in evaluating their professional security and information-handling procedures according to generally-accepted computer and information security best practices. You should consult a professional security consultant to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draw definitive conclusions on your procedures. In offering this self-assessment, the NNA does not represent or warrant that it is an expert in computer and information security; nor that achieving a particular score ensures or does not ensure the security of your clients’ information; nor that by achieving a </a:t>
          </a:r>
          <a:b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br>
          <a:r>
            <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rPr>
            <a:t>particular score you will qualify or be disqualified for, or receive or not receive, an offer to provide Notary or signing agent services.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700" baseline="0">
              <a:effectLst/>
              <a:latin typeface="Century Gothic" panose="020B0502020202020204" pitchFamily="34" charset="0"/>
              <a:ea typeface="+mn-ea"/>
              <a:cs typeface="+mn-cs"/>
            </a:rPr>
            <a:t>© 2015 National Notary Association</a:t>
          </a:r>
          <a:endParaRPr lang="en-US" sz="7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smtClean="0">
            <a:ln>
              <a:noFill/>
            </a:ln>
            <a:solidFill>
              <a:sysClr val="windowText" lastClr="000000"/>
            </a:solidFill>
            <a:effectLst/>
            <a:uLnTx/>
            <a:uFillTx/>
            <a:latin typeface="Century Gothic" panose="020B0502020202020204" pitchFamily="34" charset="0"/>
            <a:ea typeface="+mn-ea"/>
            <a:cs typeface="+mn-cs"/>
          </a:endParaRPr>
        </a:p>
      </xdr:txBody>
    </xdr:sp>
    <xdr:clientData/>
  </xdr:twoCellAnchor>
  <xdr:twoCellAnchor editAs="oneCell">
    <xdr:from>
      <xdr:col>0</xdr:col>
      <xdr:colOff>0</xdr:colOff>
      <xdr:row>0</xdr:row>
      <xdr:rowOff>9525</xdr:rowOff>
    </xdr:from>
    <xdr:to>
      <xdr:col>4</xdr:col>
      <xdr:colOff>533400</xdr:colOff>
      <xdr:row>1</xdr:row>
      <xdr:rowOff>139935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0058400" cy="378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29"/>
  <sheetViews>
    <sheetView showGridLines="0" tabSelected="1" zoomScale="75" zoomScaleNormal="75" zoomScalePageLayoutView="75" workbookViewId="0">
      <selection activeCell="B3" sqref="B3"/>
    </sheetView>
  </sheetViews>
  <sheetFormatPr baseColWidth="10" defaultColWidth="8.83203125" defaultRowHeight="14" x14ac:dyDescent="0"/>
  <cols>
    <col min="1" max="1" width="3.6640625" customWidth="1"/>
    <col min="2" max="2" width="164.1640625" customWidth="1"/>
  </cols>
  <sheetData>
    <row r="1" spans="1:2" ht="20" customHeight="1"/>
    <row r="2" spans="1:2" ht="20" customHeight="1">
      <c r="A2" s="20"/>
    </row>
    <row r="3" spans="1:2" ht="15.75" customHeight="1">
      <c r="A3" s="34"/>
      <c r="B3" s="168" t="s">
        <v>175</v>
      </c>
    </row>
    <row r="4" spans="1:2" ht="15" customHeight="1">
      <c r="A4" s="29"/>
    </row>
    <row r="5" spans="1:2" ht="26">
      <c r="B5" s="162" t="s">
        <v>219</v>
      </c>
    </row>
    <row r="6" spans="1:2" ht="15" customHeight="1">
      <c r="B6" s="161"/>
    </row>
    <row r="7" spans="1:2">
      <c r="B7" s="166" t="s">
        <v>181</v>
      </c>
    </row>
    <row r="8" spans="1:2">
      <c r="B8" s="166" t="s">
        <v>182</v>
      </c>
    </row>
    <row r="9" spans="1:2">
      <c r="B9" s="166" t="s">
        <v>183</v>
      </c>
    </row>
    <row r="10" spans="1:2">
      <c r="B10" s="166" t="s">
        <v>184</v>
      </c>
    </row>
    <row r="11" spans="1:2">
      <c r="B11" s="166" t="s">
        <v>185</v>
      </c>
    </row>
    <row r="12" spans="1:2">
      <c r="B12" s="166" t="s">
        <v>186</v>
      </c>
    </row>
    <row r="13" spans="1:2">
      <c r="B13" s="166" t="s">
        <v>187</v>
      </c>
    </row>
    <row r="14" spans="1:2">
      <c r="B14" s="166" t="s">
        <v>188</v>
      </c>
    </row>
    <row r="15" spans="1:2">
      <c r="B15" s="167" t="s">
        <v>189</v>
      </c>
    </row>
    <row r="16" spans="1:2" ht="12.75" customHeight="1">
      <c r="B16" s="35"/>
    </row>
    <row r="17" spans="2:2" ht="40.5" customHeight="1">
      <c r="B17" s="163" t="s">
        <v>196</v>
      </c>
    </row>
    <row r="18" spans="2:2" ht="15" customHeight="1">
      <c r="B18" s="35"/>
    </row>
    <row r="19" spans="2:2" ht="15.75" customHeight="1">
      <c r="B19" s="164" t="s">
        <v>174</v>
      </c>
    </row>
    <row r="20" spans="2:2" ht="15.75" customHeight="1">
      <c r="B20" s="165" t="s">
        <v>200</v>
      </c>
    </row>
    <row r="21" spans="2:2" ht="15.75" customHeight="1">
      <c r="B21" s="165" t="s">
        <v>201</v>
      </c>
    </row>
    <row r="22" spans="2:2" ht="15.75" customHeight="1">
      <c r="B22" s="165" t="s">
        <v>202</v>
      </c>
    </row>
    <row r="23" spans="2:2" ht="15.75" customHeight="1">
      <c r="B23" s="165" t="s">
        <v>203</v>
      </c>
    </row>
    <row r="24" spans="2:2" ht="15.75" customHeight="1">
      <c r="B24" s="165" t="s">
        <v>225</v>
      </c>
    </row>
    <row r="25" spans="2:2" ht="15" customHeight="1">
      <c r="B25" s="35"/>
    </row>
    <row r="26" spans="2:2" ht="15.75" customHeight="1">
      <c r="B26" s="164" t="s">
        <v>198</v>
      </c>
    </row>
    <row r="27" spans="2:2" ht="15" customHeight="1">
      <c r="B27" s="35"/>
    </row>
    <row r="28" spans="2:2" ht="15.75" customHeight="1">
      <c r="B28" s="170" t="s">
        <v>197</v>
      </c>
    </row>
    <row r="29" spans="2:2">
      <c r="B29" s="171"/>
    </row>
  </sheetData>
  <sheetProtection selectLockedCells="1"/>
  <mergeCells count="1">
    <mergeCell ref="B28:B29"/>
  </mergeCells>
  <phoneticPr fontId="31" type="noConversion"/>
  <hyperlinks>
    <hyperlink ref="B7" location="DA!A1" display="· Document Acceptance"/>
    <hyperlink ref="B8" location="DH!A1" display="· Document Handling"/>
    <hyperlink ref="B9" location="SA!A1" display="· Signing Appointments"/>
    <hyperlink ref="B10" location="DD!A1" display="· Document Delivery"/>
    <hyperlink ref="B11" location="NJ!A1" display="· Notary Journals"/>
    <hyperlink ref="B12" location="CM!A1" display="· Communications"/>
    <hyperlink ref="B13" location="CN!A1" display="· Computers and Networks"/>
    <hyperlink ref="B14" location="MD!A1" display="· Mobile Devices"/>
    <hyperlink ref="B15" location="CC!A1" display="· Credit Cards"/>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H25"/>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166</v>
      </c>
    </row>
    <row r="4" spans="1:8" ht="15">
      <c r="B4" s="23" t="s">
        <v>167</v>
      </c>
    </row>
    <row r="5" spans="1:8" ht="4" customHeight="1"/>
    <row r="6" spans="1:8" ht="4" customHeight="1" thickBot="1">
      <c r="B6" s="24"/>
      <c r="C6" s="24"/>
      <c r="D6" s="24"/>
    </row>
    <row r="7" spans="1:8" ht="20" customHeight="1" thickTop="1">
      <c r="A7" s="22"/>
      <c r="B7" s="123" t="s">
        <v>16</v>
      </c>
      <c r="C7" s="124" t="s">
        <v>26</v>
      </c>
      <c r="D7" s="125" t="s">
        <v>2</v>
      </c>
      <c r="F7" s="4" t="s">
        <v>17</v>
      </c>
      <c r="G7" s="5"/>
      <c r="H7" s="5"/>
    </row>
    <row r="8" spans="1:8">
      <c r="A8" s="22"/>
      <c r="B8" s="126" t="s">
        <v>152</v>
      </c>
      <c r="C8" s="127" t="s">
        <v>218</v>
      </c>
      <c r="D8" s="154" t="s">
        <v>4</v>
      </c>
      <c r="F8" s="6">
        <f>IF(D8="Yes", 1,0)</f>
        <v>0</v>
      </c>
      <c r="G8" s="5"/>
      <c r="H8" s="8" t="s">
        <v>20</v>
      </c>
    </row>
    <row r="9" spans="1:8" ht="20" customHeight="1">
      <c r="A9" s="22"/>
      <c r="B9" s="64" t="s">
        <v>153</v>
      </c>
      <c r="C9" s="128" t="s">
        <v>154</v>
      </c>
      <c r="D9" s="135" t="s">
        <v>4</v>
      </c>
      <c r="F9" s="6">
        <f t="shared" ref="F9:F14" si="0">IF(D9="Yes", 1,0)</f>
        <v>0</v>
      </c>
      <c r="G9" s="5"/>
      <c r="H9" s="9" t="s">
        <v>3</v>
      </c>
    </row>
    <row r="10" spans="1:8" ht="20" customHeight="1">
      <c r="A10" s="22"/>
      <c r="B10" s="126" t="s">
        <v>155</v>
      </c>
      <c r="C10" s="127" t="s">
        <v>156</v>
      </c>
      <c r="D10" s="154" t="s">
        <v>4</v>
      </c>
      <c r="F10" s="6">
        <f t="shared" si="0"/>
        <v>0</v>
      </c>
      <c r="G10" s="5"/>
      <c r="H10" s="9" t="s">
        <v>4</v>
      </c>
    </row>
    <row r="11" spans="1:8" ht="20" customHeight="1">
      <c r="A11" s="22"/>
      <c r="B11" s="64" t="s">
        <v>157</v>
      </c>
      <c r="C11" s="128" t="s">
        <v>158</v>
      </c>
      <c r="D11" s="135" t="s">
        <v>4</v>
      </c>
      <c r="F11" s="6">
        <f t="shared" si="0"/>
        <v>0</v>
      </c>
      <c r="G11" s="5"/>
      <c r="H11" s="30"/>
    </row>
    <row r="12" spans="1:8" ht="36.75" customHeight="1">
      <c r="A12" s="22"/>
      <c r="B12" s="126" t="s">
        <v>159</v>
      </c>
      <c r="C12" s="127" t="s">
        <v>160</v>
      </c>
      <c r="D12" s="154" t="s">
        <v>4</v>
      </c>
      <c r="F12" s="6">
        <f t="shared" si="0"/>
        <v>0</v>
      </c>
      <c r="G12" s="5"/>
    </row>
    <row r="13" spans="1:8" ht="36.75" customHeight="1">
      <c r="A13" s="22"/>
      <c r="B13" s="64" t="s">
        <v>161</v>
      </c>
      <c r="C13" s="128" t="s">
        <v>162</v>
      </c>
      <c r="D13" s="135" t="s">
        <v>4</v>
      </c>
      <c r="F13" s="6">
        <f t="shared" si="0"/>
        <v>0</v>
      </c>
      <c r="G13" s="5"/>
    </row>
    <row r="14" spans="1:8" ht="20" customHeight="1" thickBot="1">
      <c r="A14" s="22"/>
      <c r="B14" s="129" t="s">
        <v>163</v>
      </c>
      <c r="C14" s="130" t="s">
        <v>164</v>
      </c>
      <c r="D14" s="155" t="s">
        <v>4</v>
      </c>
      <c r="F14" s="6">
        <f t="shared" si="0"/>
        <v>0</v>
      </c>
      <c r="G14" s="4" t="s">
        <v>18</v>
      </c>
    </row>
    <row r="15" spans="1:8" ht="15" thickTop="1">
      <c r="C15" s="20"/>
      <c r="F15" s="6">
        <f>SUM(F8:F14)</f>
        <v>0</v>
      </c>
      <c r="G15" s="7">
        <f>F15/7</f>
        <v>0</v>
      </c>
    </row>
    <row r="16" spans="1:8" ht="25" customHeight="1">
      <c r="C16" s="15" t="s">
        <v>176</v>
      </c>
      <c r="D16" s="16">
        <f>G15</f>
        <v>0</v>
      </c>
      <c r="E16" s="16" t="str">
        <f>IF(D16&gt;=90%,"STRONG",IF(D16&gt;=80%,"PRETTY GOOD",IF(D16&gt;=70%,"SO-SO",IF(D16&gt;=60%,"OFF THE MARK","AT RISK"))))</f>
        <v>AT RISK</v>
      </c>
    </row>
    <row r="17" spans="2:3">
      <c r="C17" s="20"/>
    </row>
    <row r="20" spans="2:3" ht="15">
      <c r="B20" s="28" t="s">
        <v>27</v>
      </c>
    </row>
    <row r="21" spans="2:3">
      <c r="B21" t="s">
        <v>165</v>
      </c>
    </row>
    <row r="25" spans="2:3">
      <c r="C25" s="20"/>
    </row>
  </sheetData>
  <sheetProtection selectLockedCells="1"/>
  <phoneticPr fontId="31" type="noConversion"/>
  <conditionalFormatting sqref="D16">
    <cfRule type="expression" dxfId="17" priority="19">
      <formula>AND(0.8&lt;=$D$16, $D$16&lt;0.9)=TRUE</formula>
    </cfRule>
    <cfRule type="expression" dxfId="16" priority="20">
      <formula>AND(0.7&lt;=$D$16, $D$16&lt;0.8)=TRUE</formula>
    </cfRule>
    <cfRule type="expression" dxfId="15" priority="21">
      <formula>AND(0.6&lt;=$D$16, $D$16&lt;0.7)=TRUE</formula>
    </cfRule>
    <cfRule type="expression" dxfId="14" priority="22">
      <formula>AND(0&lt;=$D$16, $D$16&lt;0.6)=TRUE</formula>
    </cfRule>
    <cfRule type="expression" dxfId="13" priority="23">
      <formula>AND(0.9&lt;=$D$16, $D$16&lt;1.1)=TRUE</formula>
    </cfRule>
    <cfRule type="expression" dxfId="12" priority="24">
      <formula>AND(0.8&lt;=$D$18, $D$18&lt;0.9)=TRUE</formula>
    </cfRule>
    <cfRule type="expression" dxfId="11" priority="25">
      <formula>AND(0.7&lt;=$D$18, $D$18&lt;0.8)=TRUE</formula>
    </cfRule>
    <cfRule type="expression" dxfId="10" priority="26">
      <formula>AND(0.6&lt;=$D$18, $D$18&lt;0.7)=TRUE</formula>
    </cfRule>
    <cfRule type="expression" dxfId="9" priority="27">
      <formula>AND(0&lt;=$D$18, $D$18&lt;0.6)=TRUE</formula>
    </cfRule>
  </conditionalFormatting>
  <conditionalFormatting sqref="E16">
    <cfRule type="expression" dxfId="8" priority="1">
      <formula>AND(0.8&lt;=$D$16, $D$16&lt;0.9)=TRUE</formula>
    </cfRule>
    <cfRule type="expression" dxfId="7" priority="2">
      <formula>AND(0.7&lt;=$D$16, $D$16&lt;0.8)=TRUE</formula>
    </cfRule>
    <cfRule type="expression" dxfId="6" priority="3">
      <formula>AND(0.6&lt;=$D$16, $D$16&lt;0.7)=TRUE</formula>
    </cfRule>
    <cfRule type="expression" dxfId="5" priority="4">
      <formula>AND(0&lt;=$D$16, $D$16&lt;0.6)=TRUE</formula>
    </cfRule>
    <cfRule type="expression" dxfId="4" priority="5">
      <formula>AND(0.9&lt;=$D$16, $D$16&lt;1.1)=TRUE</formula>
    </cfRule>
    <cfRule type="expression" dxfId="3" priority="6">
      <formula>AND(0.8&lt;=$D$18, $D$18&lt;0.9)=TRUE</formula>
    </cfRule>
    <cfRule type="expression" dxfId="2" priority="7">
      <formula>AND(0.7&lt;=$D$18, $D$18&lt;0.8)=TRUE</formula>
    </cfRule>
    <cfRule type="expression" dxfId="1" priority="8">
      <formula>AND(0.6&lt;=$D$18, $D$18&lt;0.7)=TRUE</formula>
    </cfRule>
    <cfRule type="expression" dxfId="0" priority="9">
      <formula>AND(0&lt;=$D$18, $D$18&lt;0.6)=TRUE</formula>
    </cfRule>
  </conditionalFormatting>
  <dataValidations count="1">
    <dataValidation type="list" allowBlank="1" showInputMessage="1" showErrorMessage="1" sqref="D8:D14">
      <formula1>$H$9:$H$10</formula1>
    </dataValidation>
  </dataValidation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37"/>
  <sheetViews>
    <sheetView showGridLines="0" zoomScale="75" zoomScaleNormal="75" zoomScalePageLayoutView="75" workbookViewId="0">
      <selection activeCell="B5" sqref="B5"/>
    </sheetView>
  </sheetViews>
  <sheetFormatPr baseColWidth="10" defaultColWidth="8.83203125" defaultRowHeight="14" x14ac:dyDescent="0"/>
  <cols>
    <col min="1" max="1" width="3.6640625" customWidth="1"/>
    <col min="3" max="3" width="114.6640625" customWidth="1"/>
    <col min="4" max="4" width="14.6640625" customWidth="1"/>
  </cols>
  <sheetData>
    <row r="1" spans="2:4" ht="20" customHeight="1"/>
    <row r="2" spans="2:4" ht="20" customHeight="1"/>
    <row r="3" spans="2:4" ht="4" customHeight="1"/>
    <row r="4" spans="2:4" ht="25" customHeight="1">
      <c r="B4" s="131" t="s">
        <v>16</v>
      </c>
      <c r="C4" s="131" t="s">
        <v>169</v>
      </c>
      <c r="D4" s="131" t="s">
        <v>30</v>
      </c>
    </row>
    <row r="5" spans="2:4" ht="20" customHeight="1">
      <c r="B5" s="156"/>
      <c r="C5" s="157"/>
      <c r="D5" s="158"/>
    </row>
    <row r="6" spans="2:4" ht="20" customHeight="1">
      <c r="B6" s="156"/>
      <c r="C6" s="157"/>
      <c r="D6" s="158"/>
    </row>
    <row r="7" spans="2:4" ht="20" customHeight="1">
      <c r="B7" s="156"/>
      <c r="C7" s="157"/>
      <c r="D7" s="158"/>
    </row>
    <row r="8" spans="2:4" ht="20" customHeight="1">
      <c r="B8" s="156"/>
      <c r="C8" s="157"/>
      <c r="D8" s="158"/>
    </row>
    <row r="9" spans="2:4" ht="20" customHeight="1">
      <c r="B9" s="156"/>
      <c r="C9" s="157"/>
      <c r="D9" s="158"/>
    </row>
    <row r="10" spans="2:4" ht="20" customHeight="1">
      <c r="B10" s="156"/>
      <c r="C10" s="157"/>
      <c r="D10" s="158"/>
    </row>
    <row r="11" spans="2:4" ht="20" customHeight="1">
      <c r="B11" s="156"/>
      <c r="C11" s="157"/>
      <c r="D11" s="158"/>
    </row>
    <row r="12" spans="2:4" ht="20" customHeight="1">
      <c r="B12" s="156"/>
      <c r="C12" s="157"/>
      <c r="D12" s="158"/>
    </row>
    <row r="13" spans="2:4" ht="20" customHeight="1">
      <c r="B13" s="156"/>
      <c r="C13" s="157"/>
      <c r="D13" s="158"/>
    </row>
    <row r="14" spans="2:4" ht="20" customHeight="1">
      <c r="B14" s="156"/>
      <c r="C14" s="157"/>
      <c r="D14" s="158"/>
    </row>
    <row r="15" spans="2:4" ht="20" customHeight="1">
      <c r="B15" s="156"/>
      <c r="C15" s="157"/>
      <c r="D15" s="158"/>
    </row>
    <row r="16" spans="2:4" ht="20" customHeight="1">
      <c r="B16" s="156"/>
      <c r="C16" s="157"/>
      <c r="D16" s="158"/>
    </row>
    <row r="17" spans="1:5" ht="20" customHeight="1">
      <c r="B17" s="156"/>
      <c r="C17" s="157"/>
      <c r="D17" s="158"/>
    </row>
    <row r="18" spans="1:5" ht="20" customHeight="1">
      <c r="B18" s="156"/>
      <c r="C18" s="157"/>
      <c r="D18" s="158"/>
    </row>
    <row r="19" spans="1:5" ht="20" customHeight="1">
      <c r="B19" s="156"/>
      <c r="C19" s="157"/>
      <c r="D19" s="158"/>
    </row>
    <row r="20" spans="1:5" ht="20" customHeight="1">
      <c r="B20" s="156"/>
      <c r="C20" s="157"/>
      <c r="D20" s="158"/>
    </row>
    <row r="21" spans="1:5" ht="20" customHeight="1">
      <c r="B21" s="156"/>
      <c r="C21" s="157"/>
      <c r="D21" s="158"/>
    </row>
    <row r="22" spans="1:5" ht="20" customHeight="1">
      <c r="B22" s="156"/>
      <c r="C22" s="157"/>
      <c r="D22" s="158"/>
    </row>
    <row r="23" spans="1:5" ht="20" customHeight="1">
      <c r="B23" s="156"/>
      <c r="C23" s="157"/>
      <c r="D23" s="158"/>
    </row>
    <row r="24" spans="1:5" ht="20" customHeight="1">
      <c r="B24" s="156"/>
      <c r="C24" s="157"/>
      <c r="D24" s="158"/>
    </row>
    <row r="25" spans="1:5" ht="20" customHeight="1">
      <c r="B25" s="156"/>
      <c r="C25" s="157"/>
      <c r="D25" s="158"/>
    </row>
    <row r="26" spans="1:5" ht="20" customHeight="1">
      <c r="B26" s="156"/>
      <c r="C26" s="157"/>
      <c r="D26" s="158"/>
    </row>
    <row r="27" spans="1:5" ht="20" customHeight="1">
      <c r="A27" s="20"/>
      <c r="B27" s="18"/>
      <c r="C27" s="18"/>
      <c r="D27" s="20"/>
      <c r="E27" s="20"/>
    </row>
    <row r="28" spans="1:5" ht="20" customHeight="1">
      <c r="A28" s="20"/>
      <c r="B28" s="18"/>
      <c r="C28" s="18"/>
      <c r="D28" s="20"/>
      <c r="E28" s="20"/>
    </row>
    <row r="29" spans="1:5" ht="20" customHeight="1">
      <c r="A29" s="20"/>
      <c r="B29" s="18"/>
      <c r="C29" s="18"/>
      <c r="D29" s="20"/>
      <c r="E29" s="20"/>
    </row>
    <row r="30" spans="1:5" ht="20" customHeight="1"/>
    <row r="31" spans="1:5" ht="20" customHeight="1"/>
    <row r="32" spans="1:5" ht="20" customHeight="1"/>
    <row r="33" ht="20" customHeight="1"/>
    <row r="34" ht="20" customHeight="1"/>
    <row r="35" ht="25" customHeight="1"/>
    <row r="36" ht="25" customHeight="1"/>
    <row r="37" ht="25" customHeight="1"/>
  </sheetData>
  <sheetProtection selectLockedCells="1"/>
  <phoneticPr fontId="31" type="noConversion"/>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6"/>
  <sheetViews>
    <sheetView showGridLines="0" topLeftCell="A4"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98</v>
      </c>
    </row>
    <row r="4" spans="1:8" ht="15">
      <c r="B4" s="23" t="s">
        <v>199</v>
      </c>
    </row>
    <row r="5" spans="1:8" ht="4" customHeight="1"/>
    <row r="6" spans="1:8" ht="4" customHeight="1" thickBot="1"/>
    <row r="7" spans="1:8" ht="20" customHeight="1" thickTop="1">
      <c r="A7" s="22"/>
      <c r="B7" s="36" t="s">
        <v>16</v>
      </c>
      <c r="C7" s="37" t="s">
        <v>26</v>
      </c>
      <c r="D7" s="38" t="s">
        <v>2</v>
      </c>
      <c r="F7" s="4" t="s">
        <v>17</v>
      </c>
      <c r="G7" s="5"/>
      <c r="H7" s="5"/>
    </row>
    <row r="8" spans="1:8" ht="20" customHeight="1">
      <c r="A8" s="22"/>
      <c r="B8" s="39" t="s">
        <v>32</v>
      </c>
      <c r="C8" s="40" t="s">
        <v>40</v>
      </c>
      <c r="D8" s="134" t="s">
        <v>4</v>
      </c>
      <c r="F8" s="6">
        <f>IF(D8="Yes", 1,0)</f>
        <v>0</v>
      </c>
      <c r="G8" s="5"/>
      <c r="H8" s="8" t="s">
        <v>20</v>
      </c>
    </row>
    <row r="9" spans="1:8" ht="36.75" customHeight="1">
      <c r="A9" s="22"/>
      <c r="B9" s="41" t="s">
        <v>33</v>
      </c>
      <c r="C9" s="42" t="s">
        <v>97</v>
      </c>
      <c r="D9" s="135" t="s">
        <v>4</v>
      </c>
      <c r="F9" s="6">
        <f t="shared" ref="F9:F15" si="0">IF(D9="Yes", 1,0)</f>
        <v>0</v>
      </c>
      <c r="G9" s="5"/>
      <c r="H9" s="9" t="s">
        <v>3</v>
      </c>
    </row>
    <row r="10" spans="1:8" ht="31.5" customHeight="1">
      <c r="A10" s="22"/>
      <c r="B10" s="39" t="s">
        <v>34</v>
      </c>
      <c r="C10" s="40" t="s">
        <v>204</v>
      </c>
      <c r="D10" s="134" t="s">
        <v>4</v>
      </c>
      <c r="F10" s="6">
        <f t="shared" si="0"/>
        <v>0</v>
      </c>
      <c r="G10" s="5"/>
      <c r="H10" s="9" t="s">
        <v>4</v>
      </c>
    </row>
    <row r="11" spans="1:8" ht="36.75" customHeight="1">
      <c r="A11" s="22"/>
      <c r="B11" s="41" t="s">
        <v>35</v>
      </c>
      <c r="C11" s="42" t="s">
        <v>205</v>
      </c>
      <c r="D11" s="135" t="s">
        <v>4</v>
      </c>
      <c r="F11" s="6">
        <f t="shared" si="0"/>
        <v>0</v>
      </c>
      <c r="G11" s="5"/>
      <c r="H11" s="30"/>
    </row>
    <row r="12" spans="1:8" ht="20" customHeight="1">
      <c r="A12" s="22"/>
      <c r="B12" s="39" t="s">
        <v>36</v>
      </c>
      <c r="C12" s="43" t="s">
        <v>61</v>
      </c>
      <c r="D12" s="134" t="s">
        <v>4</v>
      </c>
      <c r="F12" s="6">
        <f t="shared" si="0"/>
        <v>0</v>
      </c>
      <c r="G12" s="5"/>
    </row>
    <row r="13" spans="1:8" ht="20" customHeight="1">
      <c r="A13" s="22"/>
      <c r="B13" s="41" t="s">
        <v>37</v>
      </c>
      <c r="C13" s="42" t="s">
        <v>62</v>
      </c>
      <c r="D13" s="135" t="s">
        <v>4</v>
      </c>
      <c r="F13" s="6">
        <f t="shared" si="0"/>
        <v>0</v>
      </c>
      <c r="G13" s="5"/>
    </row>
    <row r="14" spans="1:8" ht="20" customHeight="1">
      <c r="A14" s="22"/>
      <c r="B14" s="39" t="s">
        <v>38</v>
      </c>
      <c r="C14" s="40" t="s">
        <v>63</v>
      </c>
      <c r="D14" s="134" t="s">
        <v>4</v>
      </c>
      <c r="F14" s="6">
        <f t="shared" si="0"/>
        <v>0</v>
      </c>
      <c r="G14" s="4"/>
    </row>
    <row r="15" spans="1:8" ht="20" customHeight="1" thickBot="1">
      <c r="B15" s="44" t="s">
        <v>39</v>
      </c>
      <c r="C15" s="45" t="s">
        <v>206</v>
      </c>
      <c r="D15" s="136" t="s">
        <v>4</v>
      </c>
      <c r="F15" s="6">
        <f t="shared" si="0"/>
        <v>0</v>
      </c>
      <c r="G15" s="4" t="s">
        <v>18</v>
      </c>
    </row>
    <row r="16" spans="1:8" ht="15" thickTop="1">
      <c r="F16" s="6">
        <f>SUM(F8:F15)</f>
        <v>0</v>
      </c>
      <c r="G16" s="7">
        <f>F16/8</f>
        <v>0</v>
      </c>
    </row>
    <row r="17" spans="3:5" ht="25" customHeight="1">
      <c r="C17" s="33" t="s">
        <v>19</v>
      </c>
      <c r="D17" s="16">
        <f>G16</f>
        <v>0</v>
      </c>
      <c r="E17" s="16" t="str">
        <f>IF(D17&gt;=90%,"STRONG",IF(D17&gt;=80%,"PRETTY GOOD",IF(D17&gt;=70%,"SO-SO",IF(D17&gt;=60%,"OFF THE MARK","AT RISK"))))</f>
        <v>AT RISK</v>
      </c>
    </row>
    <row r="18" spans="3:5">
      <c r="C18" s="20"/>
    </row>
    <row r="25" spans="3:5">
      <c r="D25" s="20"/>
    </row>
    <row r="26" spans="3:5">
      <c r="D26" s="20"/>
    </row>
  </sheetData>
  <sheetProtection selectLockedCells="1"/>
  <phoneticPr fontId="31" type="noConversion"/>
  <conditionalFormatting sqref="D17">
    <cfRule type="expression" dxfId="179" priority="10">
      <formula>AND(0.8&lt;=$D$17, $D$17&lt;0.9)=TRUE</formula>
    </cfRule>
    <cfRule type="expression" dxfId="178" priority="11">
      <formula>AND(0.7&lt;=$D$17, $D$17&lt;0.8)=TRUE</formula>
    </cfRule>
    <cfRule type="expression" dxfId="177" priority="12">
      <formula>AND(0.6&lt;=$D$17, $D$17&lt;0.7)=TRUE</formula>
    </cfRule>
    <cfRule type="expression" dxfId="176" priority="13">
      <formula>AND(0&lt;=$D$17, $D$17&lt;0.6)=TRUE</formula>
    </cfRule>
    <cfRule type="expression" dxfId="175" priority="14">
      <formula>AND(0.9&lt;=$D$17, $D$17&lt;1.1)=TRUE</formula>
    </cfRule>
    <cfRule type="expression" dxfId="174" priority="15">
      <formula>AND(0.8&lt;=$D$18, $D$18&lt;0.9)=TRUE</formula>
    </cfRule>
    <cfRule type="expression" dxfId="173" priority="16">
      <formula>AND(0.7&lt;=$D$18, $D$18&lt;0.8)=TRUE</formula>
    </cfRule>
    <cfRule type="expression" dxfId="172" priority="17">
      <formula>AND(0.6&lt;=$D$18, $D$18&lt;0.7)=TRUE</formula>
    </cfRule>
    <cfRule type="expression" dxfId="171" priority="18">
      <formula>AND(0&lt;=$D$18, $D$18&lt;0.6)=TRUE</formula>
    </cfRule>
  </conditionalFormatting>
  <conditionalFormatting sqref="E17">
    <cfRule type="expression" dxfId="170" priority="1">
      <formula>AND(0.8&lt;=$D$17, $D$17&lt;0.9)=TRUE</formula>
    </cfRule>
    <cfRule type="expression" dxfId="169" priority="2">
      <formula>AND(0.7&lt;=$D$17, $D$17&lt;0.8)=TRUE</formula>
    </cfRule>
    <cfRule type="expression" dxfId="168" priority="3">
      <formula>AND(0.6&lt;=$D$17, $D$17&lt;0.7)=TRUE</formula>
    </cfRule>
    <cfRule type="expression" dxfId="167" priority="4">
      <formula>AND(0&lt;=$D$17, $D$17&lt;0.6)=TRUE</formula>
    </cfRule>
    <cfRule type="expression" dxfId="166" priority="5">
      <formula>AND(0.9&lt;=$D$17, $D$17&lt;1.1)=TRUE</formula>
    </cfRule>
    <cfRule type="expression" dxfId="165" priority="6">
      <formula>AND(0.8&lt;=$D$18, $D$18&lt;0.9)=TRUE</formula>
    </cfRule>
    <cfRule type="expression" dxfId="164" priority="7">
      <formula>AND(0.7&lt;=$D$18, $D$18&lt;0.8)=TRUE</formula>
    </cfRule>
    <cfRule type="expression" dxfId="163" priority="8">
      <formula>AND(0.6&lt;=$D$18, $D$18&lt;0.7)=TRUE</formula>
    </cfRule>
    <cfRule type="expression" dxfId="162" priority="9">
      <formula>AND(0&lt;=$D$18, $D$18&lt;0.6)=TRUE</formula>
    </cfRule>
  </conditionalFormatting>
  <dataValidations count="1">
    <dataValidation type="list" allowBlank="1" showInputMessage="1" showErrorMessage="1" sqref="D8:D15">
      <formula1>$H$9:$H$10</formula1>
    </dataValidation>
  </dataValidations>
  <pageMargins left="0.7" right="0.7" top="0.75" bottom="0.75" header="0.3" footer="0.3"/>
  <pageSetup scale="72"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H30"/>
  <sheetViews>
    <sheetView showGridLines="0" zoomScale="75" zoomScaleNormal="75" zoomScalePageLayoutView="75"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59</v>
      </c>
    </row>
    <row r="4" spans="1:8" ht="15">
      <c r="B4" s="23" t="s">
        <v>60</v>
      </c>
    </row>
    <row r="5" spans="1:8" ht="4" customHeight="1"/>
    <row r="6" spans="1:8" ht="4" customHeight="1" thickBot="1">
      <c r="B6" s="24"/>
      <c r="C6" s="24"/>
      <c r="D6" s="24"/>
    </row>
    <row r="7" spans="1:8" ht="20" customHeight="1" thickTop="1">
      <c r="A7" s="22"/>
      <c r="B7" s="46" t="s">
        <v>16</v>
      </c>
      <c r="C7" s="47" t="s">
        <v>26</v>
      </c>
      <c r="D7" s="48" t="s">
        <v>2</v>
      </c>
      <c r="F7" s="4" t="s">
        <v>17</v>
      </c>
      <c r="G7" s="5"/>
      <c r="H7" s="5"/>
    </row>
    <row r="8" spans="1:8" ht="36.75" customHeight="1">
      <c r="A8" s="22"/>
      <c r="B8" s="49" t="s">
        <v>42</v>
      </c>
      <c r="C8" s="50" t="s">
        <v>43</v>
      </c>
      <c r="D8" s="137" t="s">
        <v>4</v>
      </c>
      <c r="F8" s="6">
        <f>IF(D8="Yes", 1,0)</f>
        <v>0</v>
      </c>
      <c r="G8" s="5"/>
      <c r="H8" s="8" t="s">
        <v>20</v>
      </c>
    </row>
    <row r="9" spans="1:8" ht="36.75" customHeight="1">
      <c r="A9" s="22"/>
      <c r="B9" s="51" t="s">
        <v>44</v>
      </c>
      <c r="C9" s="52" t="s">
        <v>45</v>
      </c>
      <c r="D9" s="138" t="s">
        <v>4</v>
      </c>
      <c r="F9" s="6">
        <f t="shared" ref="F9:F22" si="0">IF(D9="Yes", 1,0)</f>
        <v>0</v>
      </c>
      <c r="G9" s="5"/>
      <c r="H9" s="9" t="s">
        <v>3</v>
      </c>
    </row>
    <row r="10" spans="1:8" ht="20" customHeight="1">
      <c r="A10" s="22"/>
      <c r="B10" s="49" t="s">
        <v>46</v>
      </c>
      <c r="C10" s="50" t="s">
        <v>190</v>
      </c>
      <c r="D10" s="137" t="s">
        <v>4</v>
      </c>
      <c r="F10" s="6">
        <f t="shared" si="0"/>
        <v>0</v>
      </c>
      <c r="G10" s="5"/>
      <c r="H10" s="9" t="s">
        <v>4</v>
      </c>
    </row>
    <row r="11" spans="1:8" ht="20" customHeight="1">
      <c r="A11" s="22"/>
      <c r="B11" s="51" t="s">
        <v>47</v>
      </c>
      <c r="C11" s="53" t="s">
        <v>173</v>
      </c>
      <c r="D11" s="138" t="s">
        <v>4</v>
      </c>
      <c r="F11" s="6">
        <f t="shared" si="0"/>
        <v>0</v>
      </c>
      <c r="G11" s="5"/>
      <c r="H11" s="30"/>
    </row>
    <row r="12" spans="1:8" ht="36.75" customHeight="1">
      <c r="A12" s="22"/>
      <c r="B12" s="49" t="s">
        <v>48</v>
      </c>
      <c r="C12" s="54" t="s">
        <v>99</v>
      </c>
      <c r="D12" s="137" t="s">
        <v>4</v>
      </c>
      <c r="F12" s="6">
        <f t="shared" si="0"/>
        <v>0</v>
      </c>
      <c r="G12" s="5"/>
    </row>
    <row r="13" spans="1:8" ht="36.75" customHeight="1">
      <c r="A13" s="22"/>
      <c r="B13" s="51" t="s">
        <v>49</v>
      </c>
      <c r="C13" s="53" t="s">
        <v>207</v>
      </c>
      <c r="D13" s="138" t="s">
        <v>4</v>
      </c>
      <c r="F13" s="6">
        <f t="shared" si="0"/>
        <v>0</v>
      </c>
      <c r="G13" s="5"/>
    </row>
    <row r="14" spans="1:8" ht="36.75" customHeight="1">
      <c r="A14" s="22"/>
      <c r="B14" s="49" t="s">
        <v>50</v>
      </c>
      <c r="C14" s="54" t="s">
        <v>101</v>
      </c>
      <c r="D14" s="137" t="s">
        <v>4</v>
      </c>
      <c r="F14" s="6">
        <f t="shared" si="0"/>
        <v>0</v>
      </c>
      <c r="G14" s="5"/>
    </row>
    <row r="15" spans="1:8" ht="20" customHeight="1">
      <c r="A15" s="22"/>
      <c r="B15" s="51" t="s">
        <v>51</v>
      </c>
      <c r="C15" s="53" t="s">
        <v>102</v>
      </c>
      <c r="D15" s="138" t="s">
        <v>4</v>
      </c>
      <c r="F15" s="6">
        <f t="shared" si="0"/>
        <v>0</v>
      </c>
      <c r="G15" s="5"/>
    </row>
    <row r="16" spans="1:8" ht="36.75" customHeight="1">
      <c r="A16" s="22"/>
      <c r="B16" s="49" t="s">
        <v>52</v>
      </c>
      <c r="C16" s="54" t="s">
        <v>53</v>
      </c>
      <c r="D16" s="137" t="s">
        <v>4</v>
      </c>
      <c r="F16" s="6">
        <f t="shared" si="0"/>
        <v>0</v>
      </c>
      <c r="G16" s="5"/>
    </row>
    <row r="17" spans="1:7" ht="20" customHeight="1">
      <c r="A17" s="22"/>
      <c r="B17" s="51" t="s">
        <v>54</v>
      </c>
      <c r="C17" s="53" t="s">
        <v>104</v>
      </c>
      <c r="D17" s="138" t="s">
        <v>4</v>
      </c>
      <c r="F17" s="6">
        <f t="shared" si="0"/>
        <v>0</v>
      </c>
      <c r="G17" s="5"/>
    </row>
    <row r="18" spans="1:7" ht="36.75" customHeight="1">
      <c r="A18" s="22"/>
      <c r="B18" s="49" t="s">
        <v>55</v>
      </c>
      <c r="C18" s="54" t="s">
        <v>103</v>
      </c>
      <c r="D18" s="137" t="s">
        <v>4</v>
      </c>
      <c r="F18" s="6">
        <f t="shared" si="0"/>
        <v>0</v>
      </c>
      <c r="G18" s="5"/>
    </row>
    <row r="19" spans="1:7" ht="20" customHeight="1">
      <c r="A19" s="22"/>
      <c r="B19" s="51" t="s">
        <v>56</v>
      </c>
      <c r="C19" s="53" t="s">
        <v>57</v>
      </c>
      <c r="D19" s="138" t="s">
        <v>4</v>
      </c>
      <c r="F19" s="6">
        <f t="shared" si="0"/>
        <v>0</v>
      </c>
      <c r="G19" s="5"/>
    </row>
    <row r="20" spans="1:7" ht="20" customHeight="1">
      <c r="A20" s="22"/>
      <c r="B20" s="49" t="s">
        <v>58</v>
      </c>
      <c r="C20" s="50" t="s">
        <v>172</v>
      </c>
      <c r="D20" s="137" t="s">
        <v>4</v>
      </c>
      <c r="F20" s="6">
        <f t="shared" si="0"/>
        <v>0</v>
      </c>
      <c r="G20" s="5"/>
    </row>
    <row r="21" spans="1:7" ht="20" customHeight="1">
      <c r="A21" s="22"/>
      <c r="B21" s="55" t="s">
        <v>91</v>
      </c>
      <c r="C21" s="56" t="s">
        <v>208</v>
      </c>
      <c r="D21" s="138" t="s">
        <v>4</v>
      </c>
      <c r="F21" s="6">
        <f t="shared" si="0"/>
        <v>0</v>
      </c>
      <c r="G21" s="5"/>
    </row>
    <row r="22" spans="1:7" ht="20" customHeight="1" thickBot="1">
      <c r="B22" s="57" t="s">
        <v>171</v>
      </c>
      <c r="C22" s="58" t="s">
        <v>168</v>
      </c>
      <c r="D22" s="139" t="s">
        <v>4</v>
      </c>
      <c r="F22" s="6">
        <f t="shared" si="0"/>
        <v>0</v>
      </c>
      <c r="G22" s="4" t="s">
        <v>18</v>
      </c>
    </row>
    <row r="23" spans="1:7" ht="15" thickTop="1">
      <c r="F23" s="6">
        <f>SUM(F8:F22)</f>
        <v>0</v>
      </c>
      <c r="G23" s="7">
        <f>F23/15</f>
        <v>0</v>
      </c>
    </row>
    <row r="24" spans="1:7" ht="25" customHeight="1">
      <c r="C24" s="33" t="s">
        <v>19</v>
      </c>
      <c r="D24" s="16">
        <f>G23</f>
        <v>0</v>
      </c>
      <c r="E24" s="16" t="str">
        <f>IF(D24&gt;=90%,"STRONG",IF(D24&gt;=80%,"PRETTY GOOD",IF(D24&gt;=70%,"SO-SO",IF(D24&gt;=60%,"OFF THE MARK","AT RISK"))))</f>
        <v>AT RISK</v>
      </c>
    </row>
    <row r="28" spans="1:7">
      <c r="B28" s="10" t="s">
        <v>27</v>
      </c>
    </row>
    <row r="29" spans="1:7">
      <c r="B29" t="s">
        <v>100</v>
      </c>
    </row>
    <row r="30" spans="1:7">
      <c r="C30" s="25"/>
    </row>
  </sheetData>
  <sheetProtection selectLockedCells="1"/>
  <phoneticPr fontId="31" type="noConversion"/>
  <conditionalFormatting sqref="D24">
    <cfRule type="expression" dxfId="161" priority="19">
      <formula>AND(0.8&lt;=$D$24, $D$24&lt;0.9)=TRUE</formula>
    </cfRule>
    <cfRule type="expression" dxfId="160" priority="20">
      <formula>AND(0.7&lt;=$D$24, $D$24&lt;0.8)=TRUE</formula>
    </cfRule>
    <cfRule type="expression" dxfId="159" priority="21">
      <formula>AND(0.6&lt;=$D$24, $D$24&lt;0.7)=TRUE</formula>
    </cfRule>
    <cfRule type="expression" dxfId="158" priority="22">
      <formula>AND(0&lt;=$D$24, $D$24&lt;0.6)=TRUE</formula>
    </cfRule>
    <cfRule type="expression" dxfId="157" priority="23">
      <formula>AND(0.9&lt;=$D$24, $D$24&lt;1.1)=TRUE</formula>
    </cfRule>
    <cfRule type="expression" dxfId="156" priority="24">
      <formula>AND(0.8&lt;=$D$18, $D$18&lt;0.9)=TRUE</formula>
    </cfRule>
    <cfRule type="expression" dxfId="155" priority="25">
      <formula>AND(0.7&lt;=$D$18, $D$18&lt;0.8)=TRUE</formula>
    </cfRule>
    <cfRule type="expression" dxfId="154" priority="26">
      <formula>AND(0.6&lt;=$D$18, $D$18&lt;0.7)=TRUE</formula>
    </cfRule>
    <cfRule type="expression" dxfId="153" priority="27">
      <formula>AND(0&lt;=$D$18, $D$18&lt;0.6)=TRUE</formula>
    </cfRule>
  </conditionalFormatting>
  <conditionalFormatting sqref="E24">
    <cfRule type="expression" dxfId="152" priority="1">
      <formula>AND(0.8&lt;=$D$24, $D$24&lt;0.9)=TRUE</formula>
    </cfRule>
    <cfRule type="expression" dxfId="151" priority="2">
      <formula>AND(0.7&lt;=$D$24, $D$24&lt;0.8)=TRUE</formula>
    </cfRule>
    <cfRule type="expression" dxfId="150" priority="3">
      <formula>AND(0.6&lt;=$D$24, $D$24&lt;0.7)=TRUE</formula>
    </cfRule>
    <cfRule type="expression" dxfId="149" priority="4">
      <formula>AND(0&lt;=$D$24, $D$24&lt;0.6)=TRUE</formula>
    </cfRule>
    <cfRule type="expression" dxfId="148" priority="5">
      <formula>AND(0.9&lt;=$D$24, $D$24&lt;1.1)=TRUE</formula>
    </cfRule>
    <cfRule type="expression" dxfId="147" priority="6">
      <formula>AND(0.8&lt;=$D$18, $D$18&lt;0.9)=TRUE</formula>
    </cfRule>
    <cfRule type="expression" dxfId="146" priority="7">
      <formula>AND(0.7&lt;=$D$18, $D$18&lt;0.8)=TRUE</formula>
    </cfRule>
    <cfRule type="expression" dxfId="145" priority="8">
      <formula>AND(0.6&lt;=$D$18, $D$18&lt;0.7)=TRUE</formula>
    </cfRule>
    <cfRule type="expression" dxfId="144" priority="9">
      <formula>AND(0&lt;=$D$18, $D$18&lt;0.6)=TRUE</formula>
    </cfRule>
  </conditionalFormatting>
  <dataValidations count="1">
    <dataValidation type="list" allowBlank="1" showInputMessage="1" showErrorMessage="1" sqref="D8:D22">
      <formula1>$H$9:$H$10</formula1>
    </dataValidation>
  </dataValidation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H23"/>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74</v>
      </c>
    </row>
    <row r="4" spans="1:8" ht="15">
      <c r="B4" s="23" t="s">
        <v>75</v>
      </c>
    </row>
    <row r="5" spans="1:8" ht="4" customHeight="1"/>
    <row r="6" spans="1:8" ht="4" customHeight="1" thickBot="1"/>
    <row r="7" spans="1:8" ht="20" customHeight="1" thickTop="1">
      <c r="B7" s="59" t="s">
        <v>16</v>
      </c>
      <c r="C7" s="60" t="s">
        <v>26</v>
      </c>
      <c r="D7" s="61" t="s">
        <v>2</v>
      </c>
      <c r="F7" s="4" t="s">
        <v>17</v>
      </c>
      <c r="G7" s="5"/>
      <c r="H7" s="5"/>
    </row>
    <row r="8" spans="1:8" ht="27.75" customHeight="1">
      <c r="A8" s="22"/>
      <c r="B8" s="62" t="s">
        <v>64</v>
      </c>
      <c r="C8" s="63" t="s">
        <v>65</v>
      </c>
      <c r="D8" s="140" t="s">
        <v>4</v>
      </c>
      <c r="F8" s="6">
        <f>IF(D8="Yes", 1,0)</f>
        <v>0</v>
      </c>
      <c r="G8" s="5"/>
      <c r="H8" s="8" t="s">
        <v>20</v>
      </c>
    </row>
    <row r="9" spans="1:8" ht="20" customHeight="1">
      <c r="A9" s="22"/>
      <c r="B9" s="64" t="s">
        <v>66</v>
      </c>
      <c r="C9" s="53" t="s">
        <v>67</v>
      </c>
      <c r="D9" s="141" t="s">
        <v>4</v>
      </c>
      <c r="F9" s="6">
        <f t="shared" ref="F9:F15" si="0">IF(D9="Yes", 1,0)</f>
        <v>0</v>
      </c>
      <c r="G9" s="5"/>
      <c r="H9" s="9" t="s">
        <v>3</v>
      </c>
    </row>
    <row r="10" spans="1:8" ht="36.75" customHeight="1">
      <c r="A10" s="22"/>
      <c r="B10" s="65" t="s">
        <v>68</v>
      </c>
      <c r="C10" s="63" t="s">
        <v>170</v>
      </c>
      <c r="D10" s="140" t="s">
        <v>4</v>
      </c>
      <c r="F10" s="6">
        <f t="shared" si="0"/>
        <v>0</v>
      </c>
      <c r="G10" s="5"/>
      <c r="H10" s="9" t="s">
        <v>4</v>
      </c>
    </row>
    <row r="11" spans="1:8" ht="26">
      <c r="A11" s="22"/>
      <c r="B11" s="64" t="s">
        <v>69</v>
      </c>
      <c r="C11" s="53" t="s">
        <v>105</v>
      </c>
      <c r="D11" s="141" t="s">
        <v>4</v>
      </c>
      <c r="F11" s="6">
        <f t="shared" si="0"/>
        <v>0</v>
      </c>
      <c r="G11" s="5"/>
      <c r="H11" s="30"/>
    </row>
    <row r="12" spans="1:8" ht="26">
      <c r="A12" s="22"/>
      <c r="B12" s="65" t="s">
        <v>70</v>
      </c>
      <c r="C12" s="63" t="s">
        <v>106</v>
      </c>
      <c r="D12" s="140" t="s">
        <v>4</v>
      </c>
      <c r="F12" s="6">
        <f t="shared" si="0"/>
        <v>0</v>
      </c>
      <c r="G12" s="5"/>
    </row>
    <row r="13" spans="1:8" ht="36.75" customHeight="1">
      <c r="A13" s="22"/>
      <c r="B13" s="64" t="s">
        <v>71</v>
      </c>
      <c r="C13" s="53" t="s">
        <v>107</v>
      </c>
      <c r="D13" s="141" t="s">
        <v>4</v>
      </c>
      <c r="F13" s="6">
        <f t="shared" si="0"/>
        <v>0</v>
      </c>
      <c r="G13" s="5"/>
    </row>
    <row r="14" spans="1:8" ht="36.75" customHeight="1">
      <c r="A14" s="22"/>
      <c r="B14" s="65" t="s">
        <v>72</v>
      </c>
      <c r="C14" s="63" t="s">
        <v>209</v>
      </c>
      <c r="D14" s="140" t="s">
        <v>4</v>
      </c>
      <c r="F14" s="6">
        <f t="shared" si="0"/>
        <v>0</v>
      </c>
      <c r="G14" s="4"/>
    </row>
    <row r="15" spans="1:8" ht="36.75" customHeight="1" thickBot="1">
      <c r="A15" s="22"/>
      <c r="B15" s="66" t="s">
        <v>73</v>
      </c>
      <c r="C15" s="67" t="s">
        <v>109</v>
      </c>
      <c r="D15" s="142" t="s">
        <v>4</v>
      </c>
      <c r="F15" s="6">
        <f t="shared" si="0"/>
        <v>0</v>
      </c>
      <c r="G15" s="4" t="s">
        <v>18</v>
      </c>
    </row>
    <row r="16" spans="1:8" ht="15" thickTop="1">
      <c r="F16" s="6">
        <f>SUM(F8:F15)</f>
        <v>0</v>
      </c>
      <c r="G16" s="7">
        <f>F16/8</f>
        <v>0</v>
      </c>
    </row>
    <row r="17" spans="2:5" ht="25" customHeight="1">
      <c r="C17" s="33" t="s">
        <v>19</v>
      </c>
      <c r="D17" s="16">
        <f>G16</f>
        <v>0</v>
      </c>
      <c r="E17" s="16" t="str">
        <f>IF(D17&gt;=90%,"STRONG",IF(D17&gt;=80%,"PRETTY GOOD",IF(D17&gt;=70%,"SO-SO",IF(D17&gt;=60%,"OFF THE MARK","AT RISK"))))</f>
        <v>AT RISK</v>
      </c>
    </row>
    <row r="21" spans="2:5">
      <c r="B21" s="10" t="s">
        <v>27</v>
      </c>
    </row>
    <row r="22" spans="2:5">
      <c r="B22" t="s">
        <v>108</v>
      </c>
    </row>
    <row r="23" spans="2:5">
      <c r="B23" t="s">
        <v>210</v>
      </c>
    </row>
  </sheetData>
  <sheetProtection selectLockedCells="1"/>
  <phoneticPr fontId="31" type="noConversion"/>
  <conditionalFormatting sqref="D17">
    <cfRule type="expression" dxfId="143" priority="10">
      <formula>AND(0.8&lt;=$D$17, $D$17&lt;0.9)=TRUE</formula>
    </cfRule>
    <cfRule type="expression" dxfId="142" priority="11">
      <formula>AND(0.7&lt;=$D$17, $D$17&lt;0.8)=TRUE</formula>
    </cfRule>
    <cfRule type="expression" dxfId="141" priority="12">
      <formula>AND(0.6&lt;=$D$17, $D$17&lt;0.7)=TRUE</formula>
    </cfRule>
    <cfRule type="expression" dxfId="140" priority="13">
      <formula>AND(0&lt;=$D$17, $D$17&lt;0.6)=TRUE</formula>
    </cfRule>
    <cfRule type="expression" dxfId="139" priority="14">
      <formula>AND(0.9&lt;=$D$17, $D$17&lt;1.1)=TRUE</formula>
    </cfRule>
    <cfRule type="expression" dxfId="138" priority="15">
      <formula>AND(0.8&lt;=$D$18, $D$18&lt;0.9)=TRUE</formula>
    </cfRule>
    <cfRule type="expression" dxfId="137" priority="16">
      <formula>AND(0.7&lt;=$D$18, $D$18&lt;0.8)=TRUE</formula>
    </cfRule>
    <cfRule type="expression" dxfId="136" priority="17">
      <formula>AND(0.6&lt;=$D$18, $D$18&lt;0.7)=TRUE</formula>
    </cfRule>
    <cfRule type="expression" dxfId="135" priority="18">
      <formula>AND(0&lt;=$D$18, $D$18&lt;0.6)=TRUE</formula>
    </cfRule>
  </conditionalFormatting>
  <conditionalFormatting sqref="E17">
    <cfRule type="expression" dxfId="134" priority="1">
      <formula>AND(0.8&lt;=$D$17, $D$17&lt;0.9)=TRUE</formula>
    </cfRule>
    <cfRule type="expression" dxfId="133" priority="2">
      <formula>AND(0.7&lt;=$D$17, $D$17&lt;0.8)=TRUE</formula>
    </cfRule>
    <cfRule type="expression" dxfId="132" priority="3">
      <formula>AND(0.6&lt;=$D$17, $D$17&lt;0.7)=TRUE</formula>
    </cfRule>
    <cfRule type="expression" dxfId="131" priority="4">
      <formula>AND(0&lt;=$D$17, $D$17&lt;0.6)=TRUE</formula>
    </cfRule>
    <cfRule type="expression" dxfId="130" priority="5">
      <formula>AND(0.9&lt;=$D$17, $D$17&lt;1.1)=TRUE</formula>
    </cfRule>
    <cfRule type="expression" dxfId="129" priority="6">
      <formula>AND(0.8&lt;=$D$18, $D$18&lt;0.9)=TRUE</formula>
    </cfRule>
    <cfRule type="expression" dxfId="128" priority="7">
      <formula>AND(0.7&lt;=$D$18, $D$18&lt;0.8)=TRUE</formula>
    </cfRule>
    <cfRule type="expression" dxfId="127" priority="8">
      <formula>AND(0.6&lt;=$D$18, $D$18&lt;0.7)=TRUE</formula>
    </cfRule>
    <cfRule type="expression" dxfId="126" priority="9">
      <formula>AND(0&lt;=$D$18, $D$18&lt;0.6)=TRUE</formula>
    </cfRule>
  </conditionalFormatting>
  <dataValidations count="1">
    <dataValidation type="list" allowBlank="1" showInputMessage="1" showErrorMessage="1" sqref="D8:D15">
      <formula1>$H$9:$H$10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H21"/>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41</v>
      </c>
    </row>
    <row r="4" spans="1:8" ht="15">
      <c r="B4" s="23" t="s">
        <v>178</v>
      </c>
    </row>
    <row r="5" spans="1:8" ht="15">
      <c r="B5" s="23" t="s">
        <v>179</v>
      </c>
    </row>
    <row r="6" spans="1:8" ht="4" customHeight="1" thickBot="1">
      <c r="B6" s="24"/>
      <c r="C6" s="24"/>
      <c r="D6" s="24"/>
    </row>
    <row r="7" spans="1:8" ht="20" customHeight="1" thickTop="1">
      <c r="A7" s="22"/>
      <c r="B7" s="68" t="s">
        <v>16</v>
      </c>
      <c r="C7" s="89" t="s">
        <v>26</v>
      </c>
      <c r="D7" s="69" t="s">
        <v>2</v>
      </c>
      <c r="F7" s="4" t="s">
        <v>17</v>
      </c>
      <c r="G7" s="5"/>
      <c r="H7" s="5"/>
    </row>
    <row r="8" spans="1:8" ht="20" customHeight="1">
      <c r="A8" s="22"/>
      <c r="B8" s="70" t="s">
        <v>76</v>
      </c>
      <c r="C8" s="71" t="s">
        <v>92</v>
      </c>
      <c r="D8" s="143" t="s">
        <v>4</v>
      </c>
      <c r="F8" s="6">
        <f>IF(D8="Yes", 1,0)</f>
        <v>0</v>
      </c>
      <c r="G8" s="5"/>
      <c r="H8" s="8" t="s">
        <v>20</v>
      </c>
    </row>
    <row r="9" spans="1:8" ht="20" customHeight="1">
      <c r="A9" s="22"/>
      <c r="B9" s="72" t="s">
        <v>77</v>
      </c>
      <c r="C9" s="53" t="s">
        <v>110</v>
      </c>
      <c r="D9" s="144" t="s">
        <v>4</v>
      </c>
      <c r="F9" s="6">
        <f t="shared" ref="F9:F19" si="0">IF(D9="Yes", 1,0)</f>
        <v>0</v>
      </c>
      <c r="G9" s="5"/>
      <c r="H9" s="9" t="s">
        <v>3</v>
      </c>
    </row>
    <row r="10" spans="1:8" ht="20" customHeight="1">
      <c r="A10" s="22"/>
      <c r="B10" s="73" t="s">
        <v>78</v>
      </c>
      <c r="C10" s="74" t="s">
        <v>211</v>
      </c>
      <c r="D10" s="143" t="s">
        <v>4</v>
      </c>
      <c r="F10" s="6">
        <f t="shared" si="0"/>
        <v>0</v>
      </c>
      <c r="G10" s="5"/>
      <c r="H10" s="9" t="s">
        <v>4</v>
      </c>
    </row>
    <row r="11" spans="1:8" ht="20" customHeight="1">
      <c r="A11" s="22"/>
      <c r="B11" s="72" t="s">
        <v>79</v>
      </c>
      <c r="C11" s="53" t="s">
        <v>93</v>
      </c>
      <c r="D11" s="144" t="s">
        <v>4</v>
      </c>
      <c r="F11" s="6">
        <f t="shared" si="0"/>
        <v>0</v>
      </c>
      <c r="G11" s="5"/>
      <c r="H11" s="30"/>
    </row>
    <row r="12" spans="1:8" ht="20" customHeight="1">
      <c r="A12" s="22"/>
      <c r="B12" s="75" t="s">
        <v>80</v>
      </c>
      <c r="C12" s="76" t="s">
        <v>95</v>
      </c>
      <c r="D12" s="143" t="s">
        <v>4</v>
      </c>
      <c r="F12" s="6">
        <f t="shared" si="0"/>
        <v>0</v>
      </c>
      <c r="G12" s="5"/>
    </row>
    <row r="13" spans="1:8" ht="20" customHeight="1">
      <c r="A13" s="22"/>
      <c r="B13" s="72" t="s">
        <v>81</v>
      </c>
      <c r="C13" s="53" t="s">
        <v>96</v>
      </c>
      <c r="D13" s="144" t="s">
        <v>4</v>
      </c>
      <c r="F13" s="6">
        <f t="shared" si="0"/>
        <v>0</v>
      </c>
      <c r="G13" s="5"/>
    </row>
    <row r="14" spans="1:8" ht="20" customHeight="1">
      <c r="A14" s="22"/>
      <c r="B14" s="75" t="s">
        <v>82</v>
      </c>
      <c r="C14" s="76" t="s">
        <v>83</v>
      </c>
      <c r="D14" s="143" t="s">
        <v>4</v>
      </c>
      <c r="F14" s="6">
        <f t="shared" si="0"/>
        <v>0</v>
      </c>
      <c r="G14" s="5"/>
    </row>
    <row r="15" spans="1:8" ht="36.75" customHeight="1">
      <c r="A15" s="22"/>
      <c r="B15" s="72" t="s">
        <v>94</v>
      </c>
      <c r="C15" s="53" t="s">
        <v>111</v>
      </c>
      <c r="D15" s="144" t="s">
        <v>4</v>
      </c>
      <c r="F15" s="6">
        <f t="shared" si="0"/>
        <v>0</v>
      </c>
      <c r="G15" s="5"/>
    </row>
    <row r="16" spans="1:8" ht="20" customHeight="1">
      <c r="A16" s="22"/>
      <c r="B16" s="75" t="s">
        <v>84</v>
      </c>
      <c r="C16" s="76" t="s">
        <v>88</v>
      </c>
      <c r="D16" s="143" t="s">
        <v>4</v>
      </c>
      <c r="F16" s="6">
        <f t="shared" si="0"/>
        <v>0</v>
      </c>
      <c r="G16" s="5"/>
    </row>
    <row r="17" spans="1:7" ht="20" customHeight="1">
      <c r="A17" s="22"/>
      <c r="B17" s="72" t="s">
        <v>85</v>
      </c>
      <c r="C17" s="53" t="s">
        <v>89</v>
      </c>
      <c r="D17" s="144" t="s">
        <v>4</v>
      </c>
      <c r="F17" s="6">
        <f t="shared" si="0"/>
        <v>0</v>
      </c>
      <c r="G17" s="5"/>
    </row>
    <row r="18" spans="1:7" ht="36.75" customHeight="1">
      <c r="A18" s="22"/>
      <c r="B18" s="75" t="s">
        <v>86</v>
      </c>
      <c r="C18" s="76" t="s">
        <v>90</v>
      </c>
      <c r="D18" s="143" t="s">
        <v>4</v>
      </c>
      <c r="F18" s="6">
        <f t="shared" si="0"/>
        <v>0</v>
      </c>
      <c r="G18" s="5"/>
    </row>
    <row r="19" spans="1:7" ht="20" customHeight="1" thickBot="1">
      <c r="A19" s="22"/>
      <c r="B19" s="159" t="s">
        <v>191</v>
      </c>
      <c r="C19" s="160" t="s">
        <v>87</v>
      </c>
      <c r="D19" s="136" t="s">
        <v>4</v>
      </c>
      <c r="F19" s="6">
        <f t="shared" si="0"/>
        <v>0</v>
      </c>
      <c r="G19" s="4" t="s">
        <v>18</v>
      </c>
    </row>
    <row r="20" spans="1:7" ht="15" thickTop="1">
      <c r="F20" s="6">
        <f>SUM(F8:F19)</f>
        <v>0</v>
      </c>
      <c r="G20" s="7">
        <f>F20/12</f>
        <v>0</v>
      </c>
    </row>
    <row r="21" spans="1:7" ht="25" customHeight="1">
      <c r="C21" s="15" t="s">
        <v>19</v>
      </c>
      <c r="D21" s="16">
        <f>G20</f>
        <v>0</v>
      </c>
      <c r="E21" s="16" t="str">
        <f>IF(D21&gt;=90%,"STRONG",IF(D21&gt;=80%,"PRETTY GOOD",IF(D21&gt;=70%,"SO-SO",IF(D21&gt;=60%,"OFF THE MARK","AT RISK"))))</f>
        <v>AT RISK</v>
      </c>
    </row>
  </sheetData>
  <sheetProtection selectLockedCells="1"/>
  <phoneticPr fontId="31" type="noConversion"/>
  <conditionalFormatting sqref="D21">
    <cfRule type="expression" dxfId="125" priority="19">
      <formula>AND(0.8&lt;=$D$21, $D$21&lt;0.9)=TRUE</formula>
    </cfRule>
    <cfRule type="expression" dxfId="124" priority="20">
      <formula>AND(0.7&lt;=$D$21, $D$21&lt;0.8)=TRUE</formula>
    </cfRule>
    <cfRule type="expression" dxfId="123" priority="21">
      <formula>AND(0.6&lt;=$D$21, $D$21&lt;0.7)=TRUE</formula>
    </cfRule>
    <cfRule type="expression" dxfId="122" priority="22">
      <formula>AND(0&lt;=$D$21, $D$21&lt;0.6)=TRUE</formula>
    </cfRule>
    <cfRule type="expression" dxfId="121" priority="23">
      <formula>AND(0.9&lt;=$D$21, $D$21&lt;1.1)=TRUE</formula>
    </cfRule>
    <cfRule type="expression" dxfId="120" priority="24">
      <formula>AND(0.8&lt;=$D$18, $D$18&lt;0.9)=TRUE</formula>
    </cfRule>
    <cfRule type="expression" dxfId="119" priority="25">
      <formula>AND(0.7&lt;=$D$18, $D$18&lt;0.8)=TRUE</formula>
    </cfRule>
    <cfRule type="expression" dxfId="118" priority="26">
      <formula>AND(0.6&lt;=$D$18, $D$18&lt;0.7)=TRUE</formula>
    </cfRule>
    <cfRule type="expression" dxfId="117" priority="27">
      <formula>AND(0&lt;=$D$18, $D$18&lt;0.6)=TRUE</formula>
    </cfRule>
  </conditionalFormatting>
  <conditionalFormatting sqref="E21">
    <cfRule type="expression" dxfId="116" priority="1">
      <formula>AND(0.8&lt;=$D$21, $D$21&lt;0.9)=TRUE</formula>
    </cfRule>
    <cfRule type="expression" dxfId="115" priority="2">
      <formula>AND(0.7&lt;=$D$21, $D$21&lt;0.8)=TRUE</formula>
    </cfRule>
    <cfRule type="expression" dxfId="114" priority="3">
      <formula>AND(0.6&lt;=$D$21, $D$21&lt;0.7)=TRUE</formula>
    </cfRule>
    <cfRule type="expression" dxfId="113" priority="4">
      <formula>AND(0&lt;=$D$21, $D$21&lt;0.6)=TRUE</formula>
    </cfRule>
    <cfRule type="expression" dxfId="112" priority="5">
      <formula>AND(0.9&lt;=$D$21, $D$21&lt;1.1)=TRUE</formula>
    </cfRule>
    <cfRule type="expression" dxfId="111" priority="6">
      <formula>AND(0.8&lt;=$D$18, $D$18&lt;0.9)=TRUE</formula>
    </cfRule>
    <cfRule type="expression" dxfId="110" priority="7">
      <formula>AND(0.7&lt;=$D$18, $D$18&lt;0.8)=TRUE</formula>
    </cfRule>
    <cfRule type="expression" dxfId="109" priority="8">
      <formula>AND(0.6&lt;=$D$18, $D$18&lt;0.7)=TRUE</formula>
    </cfRule>
    <cfRule type="expression" dxfId="108" priority="9">
      <formula>AND(0&lt;=$D$18, $D$18&lt;0.6)=TRUE</formula>
    </cfRule>
  </conditionalFormatting>
  <dataValidations count="1">
    <dataValidation type="list" allowBlank="1" showInputMessage="1" showErrorMessage="1" sqref="D8:D19">
      <formula1>$H$9:$H$10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H21"/>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122</v>
      </c>
    </row>
    <row r="4" spans="1:8" ht="15">
      <c r="B4" s="13" t="s">
        <v>123</v>
      </c>
    </row>
    <row r="5" spans="1:8" ht="4" customHeight="1"/>
    <row r="6" spans="1:8" ht="4" customHeight="1" thickBot="1"/>
    <row r="7" spans="1:8" ht="20" customHeight="1" thickTop="1">
      <c r="B7" s="83" t="s">
        <v>16</v>
      </c>
      <c r="C7" s="77" t="s">
        <v>26</v>
      </c>
      <c r="D7" s="78" t="s">
        <v>2</v>
      </c>
      <c r="F7" s="4" t="s">
        <v>17</v>
      </c>
      <c r="G7" s="5"/>
      <c r="H7" s="5"/>
    </row>
    <row r="8" spans="1:8" ht="20" customHeight="1">
      <c r="A8" s="22"/>
      <c r="B8" s="84" t="s">
        <v>112</v>
      </c>
      <c r="C8" s="79" t="s">
        <v>220</v>
      </c>
      <c r="D8" s="145" t="s">
        <v>4</v>
      </c>
      <c r="F8" s="6">
        <f>IF(D8="Yes", 1,0)</f>
        <v>0</v>
      </c>
      <c r="G8" s="5"/>
      <c r="H8" s="8" t="s">
        <v>20</v>
      </c>
    </row>
    <row r="9" spans="1:8" ht="36.75" customHeight="1">
      <c r="A9" s="22"/>
      <c r="B9" s="72" t="s">
        <v>113</v>
      </c>
      <c r="C9" s="80" t="s">
        <v>221</v>
      </c>
      <c r="D9" s="146" t="s">
        <v>4</v>
      </c>
      <c r="F9" s="6">
        <f t="shared" ref="F9:F14" si="0">IF(D9="Yes", 1,0)</f>
        <v>0</v>
      </c>
      <c r="G9" s="5"/>
      <c r="H9" s="9" t="s">
        <v>3</v>
      </c>
    </row>
    <row r="10" spans="1:8" ht="36.75" customHeight="1">
      <c r="A10" s="22"/>
      <c r="B10" s="85" t="s">
        <v>114</v>
      </c>
      <c r="C10" s="81" t="s">
        <v>222</v>
      </c>
      <c r="D10" s="145" t="s">
        <v>4</v>
      </c>
      <c r="F10" s="6">
        <f t="shared" si="0"/>
        <v>0</v>
      </c>
      <c r="G10" s="5"/>
      <c r="H10" s="9" t="s">
        <v>4</v>
      </c>
    </row>
    <row r="11" spans="1:8" ht="36.75" customHeight="1">
      <c r="A11" s="22"/>
      <c r="B11" s="72" t="s">
        <v>115</v>
      </c>
      <c r="C11" s="80" t="s">
        <v>223</v>
      </c>
      <c r="D11" s="146" t="s">
        <v>4</v>
      </c>
      <c r="F11" s="6">
        <f t="shared" si="0"/>
        <v>0</v>
      </c>
      <c r="G11" s="5"/>
      <c r="H11" s="30"/>
    </row>
    <row r="12" spans="1:8" ht="20" customHeight="1">
      <c r="B12" s="86" t="s">
        <v>116</v>
      </c>
      <c r="C12" s="81" t="s">
        <v>117</v>
      </c>
      <c r="D12" s="145" t="s">
        <v>4</v>
      </c>
      <c r="F12" s="6">
        <f t="shared" si="0"/>
        <v>0</v>
      </c>
      <c r="G12" s="5"/>
    </row>
    <row r="13" spans="1:8" ht="20" customHeight="1">
      <c r="B13" s="87" t="s">
        <v>118</v>
      </c>
      <c r="C13" s="80" t="s">
        <v>119</v>
      </c>
      <c r="D13" s="146" t="s">
        <v>4</v>
      </c>
      <c r="F13" s="6">
        <f t="shared" si="0"/>
        <v>0</v>
      </c>
      <c r="G13" s="5"/>
    </row>
    <row r="14" spans="1:8" ht="36.75" customHeight="1" thickBot="1">
      <c r="B14" s="88" t="s">
        <v>120</v>
      </c>
      <c r="C14" s="82" t="s">
        <v>121</v>
      </c>
      <c r="D14" s="147" t="s">
        <v>4</v>
      </c>
      <c r="F14" s="6">
        <f t="shared" si="0"/>
        <v>0</v>
      </c>
      <c r="G14" s="4" t="s">
        <v>18</v>
      </c>
    </row>
    <row r="15" spans="1:8" ht="15" thickTop="1">
      <c r="F15" s="6">
        <f>SUM(F8:F14)</f>
        <v>0</v>
      </c>
      <c r="G15" s="7">
        <f>F15/7</f>
        <v>0</v>
      </c>
    </row>
    <row r="16" spans="1:8" ht="25" customHeight="1">
      <c r="C16" s="15" t="s">
        <v>19</v>
      </c>
      <c r="D16" s="16">
        <f>G15</f>
        <v>0</v>
      </c>
      <c r="E16" s="16" t="str">
        <f>IF(D16&gt;=90%,"STRONG",IF(D16&gt;=80%,"PRETTY GOOD",IF(D16&gt;=70%,"SO-SO",IF(D16&gt;=60%,"OFF THE MARK","AT RISK"))))</f>
        <v>AT RISK</v>
      </c>
    </row>
    <row r="20" spans="2:2">
      <c r="B20" s="10" t="s">
        <v>27</v>
      </c>
    </row>
    <row r="21" spans="2:2">
      <c r="B21" t="s">
        <v>224</v>
      </c>
    </row>
  </sheetData>
  <sheetProtection selectLockedCells="1"/>
  <phoneticPr fontId="31" type="noConversion"/>
  <conditionalFormatting sqref="D16">
    <cfRule type="expression" dxfId="107" priority="10">
      <formula>AND(0.8&lt;=$D$16, $D$16&lt;0.9)=TRUE</formula>
    </cfRule>
    <cfRule type="expression" dxfId="106" priority="11">
      <formula>AND(0.7&lt;=$D$16, $D$16&lt;0.8)=TRUE</formula>
    </cfRule>
    <cfRule type="expression" dxfId="105" priority="12">
      <formula>AND(0.6&lt;=$D$16, $D$16&lt;0.7)=TRUE</formula>
    </cfRule>
    <cfRule type="expression" dxfId="104" priority="13">
      <formula>AND(0&lt;=$D$16, $D$16&lt;0.6)=TRUE</formula>
    </cfRule>
    <cfRule type="expression" dxfId="103" priority="14">
      <formula>AND(0.9&lt;=$D$16, $D$16&lt;1.1)=TRUE</formula>
    </cfRule>
    <cfRule type="expression" dxfId="102" priority="15">
      <formula>AND(0.8&lt;=$D$18, $D$18&lt;0.9)=TRUE</formula>
    </cfRule>
    <cfRule type="expression" dxfId="101" priority="16">
      <formula>AND(0.7&lt;=$D$18, $D$18&lt;0.8)=TRUE</formula>
    </cfRule>
    <cfRule type="expression" dxfId="100" priority="17">
      <formula>AND(0.6&lt;=$D$18, $D$18&lt;0.7)=TRUE</formula>
    </cfRule>
    <cfRule type="expression" dxfId="99" priority="18">
      <formula>AND(0&lt;=$D$18, $D$18&lt;0.6)=TRUE</formula>
    </cfRule>
  </conditionalFormatting>
  <conditionalFormatting sqref="E16">
    <cfRule type="expression" dxfId="98" priority="1">
      <formula>AND(0.8&lt;=$D$16, $D$16&lt;0.9)=TRUE</formula>
    </cfRule>
    <cfRule type="expression" dxfId="97" priority="2">
      <formula>AND(0.7&lt;=$D$16, $D$16&lt;0.8)=TRUE</formula>
    </cfRule>
    <cfRule type="expression" dxfId="96" priority="3">
      <formula>AND(0.6&lt;=$D$16, $D$16&lt;0.7)=TRUE</formula>
    </cfRule>
    <cfRule type="expression" dxfId="95" priority="4">
      <formula>AND(0&lt;=$D$16, $D$16&lt;0.6)=TRUE</formula>
    </cfRule>
    <cfRule type="expression" dxfId="94" priority="5">
      <formula>AND(0.9&lt;=$D$16, $D$16&lt;1.1)=TRUE</formula>
    </cfRule>
    <cfRule type="expression" dxfId="93" priority="6">
      <formula>AND(0.8&lt;=$D$18, $D$18&lt;0.9)=TRUE</formula>
    </cfRule>
    <cfRule type="expression" dxfId="92" priority="7">
      <formula>AND(0.7&lt;=$D$18, $D$18&lt;0.8)=TRUE</formula>
    </cfRule>
    <cfRule type="expression" dxfId="91" priority="8">
      <formula>AND(0.6&lt;=$D$18, $D$18&lt;0.7)=TRUE</formula>
    </cfRule>
    <cfRule type="expression" dxfId="90" priority="9">
      <formula>AND(0&lt;=$D$18, $D$18&lt;0.6)=TRUE</formula>
    </cfRule>
  </conditionalFormatting>
  <dataValidations count="1">
    <dataValidation type="list" allowBlank="1" showInputMessage="1" showErrorMessage="1" sqref="D8:D14">
      <formula1>$H$9:$H$10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H21"/>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1:8" ht="20" customHeight="1"/>
    <row r="2" spans="1:8" ht="20" customHeight="1"/>
    <row r="3" spans="1:8" ht="16">
      <c r="B3" s="132" t="s">
        <v>124</v>
      </c>
    </row>
    <row r="4" spans="1:8" ht="15">
      <c r="B4" s="23" t="s">
        <v>125</v>
      </c>
    </row>
    <row r="5" spans="1:8" ht="4" customHeight="1"/>
    <row r="6" spans="1:8" ht="4" customHeight="1" thickBot="1">
      <c r="B6" s="24"/>
      <c r="C6" s="24"/>
      <c r="D6" s="24"/>
    </row>
    <row r="7" spans="1:8" ht="20" customHeight="1" thickTop="1">
      <c r="A7" s="22"/>
      <c r="B7" s="90" t="s">
        <v>16</v>
      </c>
      <c r="C7" s="91" t="s">
        <v>26</v>
      </c>
      <c r="D7" s="92" t="s">
        <v>2</v>
      </c>
      <c r="F7" s="4" t="s">
        <v>17</v>
      </c>
      <c r="G7" s="5"/>
      <c r="H7" s="5"/>
    </row>
    <row r="8" spans="1:8" ht="36.75" customHeight="1">
      <c r="A8" s="22"/>
      <c r="B8" s="93" t="s">
        <v>126</v>
      </c>
      <c r="C8" s="94" t="s">
        <v>127</v>
      </c>
      <c r="D8" s="148" t="s">
        <v>4</v>
      </c>
      <c r="F8" s="6">
        <f>IF(D8="Yes", 1,0)</f>
        <v>0</v>
      </c>
      <c r="G8" s="5"/>
      <c r="H8" s="8" t="s">
        <v>20</v>
      </c>
    </row>
    <row r="9" spans="1:8" ht="36.75" customHeight="1">
      <c r="A9" s="22"/>
      <c r="B9" s="72" t="s">
        <v>128</v>
      </c>
      <c r="C9" s="53" t="s">
        <v>129</v>
      </c>
      <c r="D9" s="149" t="s">
        <v>4</v>
      </c>
      <c r="F9" s="6">
        <f t="shared" ref="F9:F14" si="0">IF(D9="Yes", 1,0)</f>
        <v>0</v>
      </c>
      <c r="G9" s="5"/>
      <c r="H9" s="9" t="s">
        <v>3</v>
      </c>
    </row>
    <row r="10" spans="1:8" ht="36.75" customHeight="1">
      <c r="A10" s="22"/>
      <c r="B10" s="93" t="s">
        <v>130</v>
      </c>
      <c r="C10" s="94" t="s">
        <v>226</v>
      </c>
      <c r="D10" s="148" t="s">
        <v>4</v>
      </c>
      <c r="F10" s="6">
        <f t="shared" si="0"/>
        <v>0</v>
      </c>
      <c r="G10" s="5"/>
      <c r="H10" s="9" t="s">
        <v>4</v>
      </c>
    </row>
    <row r="11" spans="1:8" ht="20" customHeight="1">
      <c r="A11" s="22"/>
      <c r="B11" s="72" t="s">
        <v>131</v>
      </c>
      <c r="C11" s="53" t="s">
        <v>212</v>
      </c>
      <c r="D11" s="149" t="s">
        <v>4</v>
      </c>
      <c r="F11" s="6">
        <f t="shared" si="0"/>
        <v>0</v>
      </c>
      <c r="G11" s="5"/>
      <c r="H11" s="30"/>
    </row>
    <row r="12" spans="1:8" ht="36.75" customHeight="1">
      <c r="A12" s="22"/>
      <c r="B12" s="93" t="s">
        <v>132</v>
      </c>
      <c r="C12" s="94" t="s">
        <v>133</v>
      </c>
      <c r="D12" s="148" t="s">
        <v>4</v>
      </c>
      <c r="F12" s="6">
        <f t="shared" si="0"/>
        <v>0</v>
      </c>
      <c r="G12" s="5"/>
    </row>
    <row r="13" spans="1:8" ht="36.75" customHeight="1">
      <c r="A13" s="22"/>
      <c r="B13" s="72" t="s">
        <v>134</v>
      </c>
      <c r="C13" s="53" t="s">
        <v>213</v>
      </c>
      <c r="D13" s="149" t="s">
        <v>4</v>
      </c>
      <c r="F13" s="6">
        <f t="shared" si="0"/>
        <v>0</v>
      </c>
      <c r="G13" s="5"/>
    </row>
    <row r="14" spans="1:8" ht="20" customHeight="1" thickBot="1">
      <c r="A14" s="22"/>
      <c r="B14" s="95" t="s">
        <v>135</v>
      </c>
      <c r="C14" s="96" t="s">
        <v>136</v>
      </c>
      <c r="D14" s="150" t="s">
        <v>4</v>
      </c>
      <c r="F14" s="6">
        <f t="shared" si="0"/>
        <v>0</v>
      </c>
      <c r="G14" s="4" t="s">
        <v>18</v>
      </c>
    </row>
    <row r="15" spans="1:8" ht="15" thickTop="1">
      <c r="F15" s="6">
        <f>SUM(F8:F14)</f>
        <v>0</v>
      </c>
      <c r="G15" s="7">
        <f>F15/7</f>
        <v>0</v>
      </c>
    </row>
    <row r="16" spans="1:8" ht="25" customHeight="1">
      <c r="C16" s="15" t="s">
        <v>19</v>
      </c>
      <c r="D16" s="16">
        <f>G15</f>
        <v>0</v>
      </c>
      <c r="E16" s="16" t="str">
        <f>IF(D16&gt;=90%,"STRONG",IF(D16&gt;=80%,"PRETTY GOOD",IF(D16&gt;=70%,"SO-SO",IF(D16&gt;=60%,"OFF THE MARK","AT RISK"))))</f>
        <v>AT RISK</v>
      </c>
    </row>
    <row r="20" spans="2:2" ht="15">
      <c r="B20" s="26" t="s">
        <v>27</v>
      </c>
    </row>
    <row r="21" spans="2:2">
      <c r="B21" t="s">
        <v>137</v>
      </c>
    </row>
  </sheetData>
  <sheetProtection selectLockedCells="1"/>
  <phoneticPr fontId="31" type="noConversion"/>
  <conditionalFormatting sqref="D16">
    <cfRule type="expression" dxfId="89" priority="10">
      <formula>AND(0.8&lt;=$D$16, $D$16&lt;0.9)=TRUE</formula>
    </cfRule>
    <cfRule type="expression" dxfId="88" priority="11">
      <formula>AND(0.7&lt;=$D$16, $D$16&lt;0.8)=TRUE</formula>
    </cfRule>
    <cfRule type="expression" dxfId="87" priority="12">
      <formula>AND(0.6&lt;=$D$16, $D$16&lt;0.7)=TRUE</formula>
    </cfRule>
    <cfRule type="expression" dxfId="86" priority="13">
      <formula>AND(0&lt;=$D$16, $D$16&lt;0.6)=TRUE</formula>
    </cfRule>
    <cfRule type="expression" dxfId="85" priority="14">
      <formula>AND(0.9&lt;=$D$16, $D$16&lt;1.1)=TRUE</formula>
    </cfRule>
    <cfRule type="expression" dxfId="84" priority="15">
      <formula>AND(0.8&lt;=$D$18, $D$18&lt;0.9)=TRUE</formula>
    </cfRule>
    <cfRule type="expression" dxfId="83" priority="16">
      <formula>AND(0.7&lt;=$D$18, $D$18&lt;0.8)=TRUE</formula>
    </cfRule>
    <cfRule type="expression" dxfId="82" priority="17">
      <formula>AND(0.6&lt;=$D$18, $D$18&lt;0.7)=TRUE</formula>
    </cfRule>
    <cfRule type="expression" dxfId="81" priority="18">
      <formula>AND(0&lt;=$D$18, $D$18&lt;0.6)=TRUE</formula>
    </cfRule>
  </conditionalFormatting>
  <conditionalFormatting sqref="E16">
    <cfRule type="expression" dxfId="80" priority="1">
      <formula>AND(0.8&lt;=$D$16, $D$16&lt;0.9)=TRUE</formula>
    </cfRule>
    <cfRule type="expression" dxfId="79" priority="2">
      <formula>AND(0.7&lt;=$D$16, $D$16&lt;0.8)=TRUE</formula>
    </cfRule>
    <cfRule type="expression" dxfId="78" priority="3">
      <formula>AND(0.6&lt;=$D$16, $D$16&lt;0.7)=TRUE</formula>
    </cfRule>
    <cfRule type="expression" dxfId="77" priority="4">
      <formula>AND(0&lt;=$D$16, $D$16&lt;0.6)=TRUE</formula>
    </cfRule>
    <cfRule type="expression" dxfId="76" priority="5">
      <formula>AND(0.9&lt;=$D$16, $D$16&lt;1.1)=TRUE</formula>
    </cfRule>
    <cfRule type="expression" dxfId="75" priority="6">
      <formula>AND(0.8&lt;=$D$18, $D$18&lt;0.9)=TRUE</formula>
    </cfRule>
    <cfRule type="expression" dxfId="74" priority="7">
      <formula>AND(0.7&lt;=$D$18, $D$18&lt;0.8)=TRUE</formula>
    </cfRule>
    <cfRule type="expression" dxfId="73" priority="8">
      <formula>AND(0.6&lt;=$D$18, $D$18&lt;0.7)=TRUE</formula>
    </cfRule>
    <cfRule type="expression" dxfId="72" priority="9">
      <formula>AND(0&lt;=$D$18, $D$18&lt;0.6)=TRUE</formula>
    </cfRule>
  </conditionalFormatting>
  <dataValidations count="1">
    <dataValidation type="list" allowBlank="1" showInputMessage="1" showErrorMessage="1" sqref="D8:D14">
      <formula1>$H$9:$H$10</formula1>
    </dataValidation>
  </dataValidation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H30"/>
  <sheetViews>
    <sheetView showGridLines="0" topLeftCell="A7"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6" width="9.1640625" hidden="1" customWidth="1"/>
    <col min="7" max="7" width="12" hidden="1" customWidth="1"/>
    <col min="8" max="8" width="9.1640625" hidden="1" customWidth="1"/>
  </cols>
  <sheetData>
    <row r="1" spans="1:8" ht="20" customHeight="1"/>
    <row r="2" spans="1:8" ht="20" customHeight="1"/>
    <row r="3" spans="1:8" ht="15">
      <c r="B3" s="133" t="s">
        <v>28</v>
      </c>
      <c r="C3" s="11"/>
    </row>
    <row r="4" spans="1:8" ht="15">
      <c r="B4" s="13" t="s">
        <v>29</v>
      </c>
    </row>
    <row r="5" spans="1:8" ht="4" customHeight="1"/>
    <row r="6" spans="1:8" ht="4" customHeight="1" thickBot="1">
      <c r="B6" s="24"/>
      <c r="C6" s="24"/>
      <c r="D6" s="24"/>
    </row>
    <row r="7" spans="1:8" ht="20" customHeight="1" thickTop="1">
      <c r="A7" s="22"/>
      <c r="B7" s="97" t="s">
        <v>16</v>
      </c>
      <c r="C7" s="98" t="s">
        <v>26</v>
      </c>
      <c r="D7" s="99" t="s">
        <v>2</v>
      </c>
      <c r="E7" s="19"/>
      <c r="F7" s="4" t="s">
        <v>17</v>
      </c>
      <c r="G7" s="5"/>
      <c r="H7" s="5"/>
    </row>
    <row r="8" spans="1:8" ht="20" customHeight="1">
      <c r="A8" s="22"/>
      <c r="B8" s="100" t="s">
        <v>0</v>
      </c>
      <c r="C8" s="101" t="s">
        <v>1</v>
      </c>
      <c r="D8" s="151" t="s">
        <v>4</v>
      </c>
      <c r="E8" s="17"/>
      <c r="F8" s="6">
        <f>IF(D8="Yes", 1,0)</f>
        <v>0</v>
      </c>
      <c r="G8" s="5"/>
      <c r="H8" s="8" t="s">
        <v>20</v>
      </c>
    </row>
    <row r="9" spans="1:8" ht="20" customHeight="1">
      <c r="A9" s="22"/>
      <c r="B9" s="102" t="s">
        <v>5</v>
      </c>
      <c r="C9" s="103" t="s">
        <v>21</v>
      </c>
      <c r="D9" s="138" t="s">
        <v>4</v>
      </c>
      <c r="E9" s="17"/>
      <c r="F9" s="6">
        <f t="shared" ref="F9:F16" si="0">IF(D9="Yes", 1,0)</f>
        <v>0</v>
      </c>
      <c r="G9" s="5"/>
      <c r="H9" s="9" t="s">
        <v>3</v>
      </c>
    </row>
    <row r="10" spans="1:8" ht="20" customHeight="1">
      <c r="A10" s="22"/>
      <c r="B10" s="100" t="s">
        <v>6</v>
      </c>
      <c r="C10" s="101" t="s">
        <v>7</v>
      </c>
      <c r="D10" s="151" t="s">
        <v>4</v>
      </c>
      <c r="E10" s="17"/>
      <c r="F10" s="6">
        <f t="shared" si="0"/>
        <v>0</v>
      </c>
      <c r="G10" s="5"/>
      <c r="H10" s="9" t="s">
        <v>4</v>
      </c>
    </row>
    <row r="11" spans="1:8" ht="20" customHeight="1">
      <c r="A11" s="22"/>
      <c r="B11" s="102" t="s">
        <v>8</v>
      </c>
      <c r="C11" s="103" t="s">
        <v>227</v>
      </c>
      <c r="D11" s="138" t="s">
        <v>4</v>
      </c>
      <c r="E11" s="17"/>
      <c r="F11" s="6">
        <f t="shared" si="0"/>
        <v>0</v>
      </c>
      <c r="G11" s="5"/>
      <c r="H11" s="30"/>
    </row>
    <row r="12" spans="1:8" ht="20" customHeight="1">
      <c r="A12" s="22"/>
      <c r="B12" s="100" t="s">
        <v>9</v>
      </c>
      <c r="C12" s="101" t="s">
        <v>180</v>
      </c>
      <c r="D12" s="151" t="s">
        <v>4</v>
      </c>
      <c r="E12" s="17"/>
      <c r="F12" s="6">
        <f t="shared" si="0"/>
        <v>0</v>
      </c>
      <c r="G12" s="5"/>
    </row>
    <row r="13" spans="1:8" ht="20" customHeight="1">
      <c r="A13" s="22"/>
      <c r="B13" s="102" t="s">
        <v>10</v>
      </c>
      <c r="C13" s="103" t="s">
        <v>23</v>
      </c>
      <c r="D13" s="138" t="s">
        <v>4</v>
      </c>
      <c r="E13" s="17"/>
      <c r="F13" s="6">
        <f t="shared" si="0"/>
        <v>0</v>
      </c>
      <c r="G13" s="5"/>
    </row>
    <row r="14" spans="1:8" ht="20" customHeight="1">
      <c r="A14" s="22"/>
      <c r="B14" s="100" t="s">
        <v>11</v>
      </c>
      <c r="C14" s="101" t="s">
        <v>12</v>
      </c>
      <c r="D14" s="151" t="s">
        <v>4</v>
      </c>
      <c r="E14" s="17"/>
      <c r="F14" s="6">
        <f t="shared" si="0"/>
        <v>0</v>
      </c>
      <c r="G14" s="5"/>
    </row>
    <row r="15" spans="1:8" ht="20" customHeight="1">
      <c r="A15" s="22"/>
      <c r="B15" s="102" t="s">
        <v>13</v>
      </c>
      <c r="C15" s="103" t="s">
        <v>14</v>
      </c>
      <c r="D15" s="138" t="s">
        <v>4</v>
      </c>
      <c r="E15" s="17"/>
      <c r="F15" s="6">
        <f t="shared" si="0"/>
        <v>0</v>
      </c>
      <c r="G15" s="5"/>
    </row>
    <row r="16" spans="1:8" ht="20" customHeight="1" thickBot="1">
      <c r="A16" s="22"/>
      <c r="B16" s="104" t="s">
        <v>15</v>
      </c>
      <c r="C16" s="105" t="s">
        <v>31</v>
      </c>
      <c r="D16" s="152" t="s">
        <v>4</v>
      </c>
      <c r="E16" s="17"/>
      <c r="F16" s="6">
        <f t="shared" si="0"/>
        <v>0</v>
      </c>
      <c r="G16" s="4" t="s">
        <v>18</v>
      </c>
    </row>
    <row r="17" spans="2:8" ht="15" thickTop="1">
      <c r="B17" s="12"/>
      <c r="C17" s="12"/>
      <c r="D17" s="14"/>
      <c r="E17" s="14"/>
      <c r="F17" s="6">
        <f>SUM(F8:F16)</f>
        <v>0</v>
      </c>
      <c r="G17" s="7">
        <f>F17/9</f>
        <v>0</v>
      </c>
    </row>
    <row r="18" spans="2:8" ht="25" customHeight="1">
      <c r="B18" s="12"/>
      <c r="C18" s="15" t="s">
        <v>19</v>
      </c>
      <c r="D18" s="16">
        <f>G17</f>
        <v>0</v>
      </c>
      <c r="E18" s="16" t="str">
        <f>IF(D18&gt;=90%,"STRONG",IF(D18&gt;=80%,"PRETTY GOOD",IF(D18&gt;=70%,"SO-SO",IF(D18&gt;=60%,"OFF THE MARK","AT RISK"))))</f>
        <v>AT RISK</v>
      </c>
      <c r="F18" s="2"/>
      <c r="G18" s="1"/>
    </row>
    <row r="19" spans="2:8">
      <c r="F19" s="30"/>
      <c r="G19" s="30"/>
      <c r="H19" s="30"/>
    </row>
    <row r="20" spans="2:8">
      <c r="F20" s="30"/>
      <c r="G20" s="30"/>
      <c r="H20" s="30"/>
    </row>
    <row r="21" spans="2:8">
      <c r="F21" s="31"/>
      <c r="G21" s="30"/>
      <c r="H21" s="30"/>
    </row>
    <row r="22" spans="2:8">
      <c r="B22" s="10" t="s">
        <v>27</v>
      </c>
      <c r="F22" s="30"/>
      <c r="G22" s="30"/>
      <c r="H22" s="30"/>
    </row>
    <row r="23" spans="2:8">
      <c r="B23" t="s">
        <v>214</v>
      </c>
      <c r="F23" s="30"/>
      <c r="G23" s="30"/>
      <c r="H23" s="30"/>
    </row>
    <row r="24" spans="2:8" ht="16">
      <c r="B24" t="s">
        <v>215</v>
      </c>
      <c r="F24" s="30"/>
      <c r="G24" s="30"/>
      <c r="H24" s="30"/>
    </row>
    <row r="25" spans="2:8">
      <c r="B25" t="s">
        <v>22</v>
      </c>
      <c r="F25" s="30"/>
      <c r="G25" s="30"/>
      <c r="H25" s="30"/>
    </row>
    <row r="26" spans="2:8">
      <c r="B26" t="s">
        <v>24</v>
      </c>
      <c r="F26" s="30"/>
      <c r="G26" s="30"/>
      <c r="H26" s="30"/>
    </row>
    <row r="27" spans="2:8">
      <c r="B27" t="s">
        <v>25</v>
      </c>
      <c r="F27" s="30"/>
      <c r="G27" s="30"/>
      <c r="H27" s="30"/>
    </row>
    <row r="28" spans="2:8">
      <c r="F28" s="30"/>
      <c r="G28" s="30"/>
      <c r="H28" s="30"/>
    </row>
    <row r="29" spans="2:8">
      <c r="F29" s="30"/>
      <c r="G29" s="30"/>
      <c r="H29" s="30"/>
    </row>
    <row r="30" spans="2:8">
      <c r="D30" s="3"/>
      <c r="F30" s="30"/>
      <c r="G30" s="30"/>
      <c r="H30" s="30"/>
    </row>
  </sheetData>
  <sheetProtection selectLockedCells="1"/>
  <phoneticPr fontId="31" type="noConversion"/>
  <conditionalFormatting sqref="D18">
    <cfRule type="expression" dxfId="71" priority="11">
      <formula>AND(0.8&lt;=$D$18, $D$18&lt;0.9)=TRUE</formula>
    </cfRule>
    <cfRule type="expression" dxfId="70" priority="12">
      <formula>AND(0.7&lt;=$D$18, $D$18&lt;0.8)=TRUE</formula>
    </cfRule>
    <cfRule type="expression" dxfId="69" priority="13">
      <formula>AND(0.6&lt;=$D$18, $D$18&lt;0.7)=TRUE</formula>
    </cfRule>
    <cfRule type="expression" dxfId="68" priority="14">
      <formula>AND(0&lt;=$D$18, $D$18&lt;0.6)=TRUE</formula>
    </cfRule>
    <cfRule type="expression" dxfId="67" priority="15">
      <formula>AND(0.9&lt;=$D$18, $D$18&lt;1.1)=TRUE</formula>
    </cfRule>
    <cfRule type="expression" dxfId="66" priority="16">
      <formula>AND(0.8&lt;=$D$18, $D$18&lt;0.9)=TRUE</formula>
    </cfRule>
    <cfRule type="expression" dxfId="65" priority="17">
      <formula>AND(0.7&lt;=$D$18, $D$18&lt;0.8)=TRUE</formula>
    </cfRule>
    <cfRule type="expression" dxfId="64" priority="18">
      <formula>AND(0.6&lt;=$D$18, $D$18&lt;0.7)=TRUE</formula>
    </cfRule>
    <cfRule type="expression" dxfId="63" priority="19">
      <formula>AND(0&lt;=$D$18, $D$18&lt;0.6)=TRUE</formula>
    </cfRule>
  </conditionalFormatting>
  <conditionalFormatting sqref="E18">
    <cfRule type="expression" dxfId="62" priority="1">
      <formula>AND(0.8&lt;=$D$18, $D$18&lt;0.9)=TRUE</formula>
    </cfRule>
    <cfRule type="expression" dxfId="61" priority="2">
      <formula>AND(0.7&lt;=$D$18, $D$18&lt;0.8)=TRUE</formula>
    </cfRule>
    <cfRule type="expression" dxfId="60" priority="3">
      <formula>AND(0.6&lt;=$D$18, $D$18&lt;0.7)=TRUE</formula>
    </cfRule>
    <cfRule type="expression" dxfId="59" priority="4">
      <formula>AND(0&lt;=$D$18, $D$18&lt;0.6)=TRUE</formula>
    </cfRule>
    <cfRule type="expression" dxfId="58" priority="5">
      <formula>AND(0.9&lt;=$D$18, $D$18&lt;1.1)=TRUE</formula>
    </cfRule>
    <cfRule type="expression" dxfId="57" priority="6">
      <formula>AND(0.8&lt;=$D$18, $D$18&lt;0.9)=TRUE</formula>
    </cfRule>
    <cfRule type="expression" dxfId="56" priority="7">
      <formula>AND(0.7&lt;=$D$18, $D$18&lt;0.8)=TRUE</formula>
    </cfRule>
    <cfRule type="expression" dxfId="55" priority="8">
      <formula>AND(0.6&lt;=$D$18, $D$18&lt;0.7)=TRUE</formula>
    </cfRule>
    <cfRule type="expression" dxfId="54" priority="9">
      <formula>AND(0&lt;=$D$18, $D$18&lt;0.6)=TRUE</formula>
    </cfRule>
  </conditionalFormatting>
  <dataValidations count="1">
    <dataValidation type="list" allowBlank="1" showInputMessage="1" showErrorMessage="1" sqref="D8:D16">
      <formula1>$H$9:$H$10</formula1>
    </dataValidation>
  </dataValidations>
  <pageMargins left="0.7" right="0.7" top="0.75" bottom="0.75" header="0.3" footer="0.3"/>
  <pageSetup scale="72" orientation="landscape"/>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B1:H26"/>
  <sheetViews>
    <sheetView showGridLines="0" workbookViewId="0">
      <selection activeCell="D8" sqref="D8"/>
    </sheetView>
  </sheetViews>
  <sheetFormatPr baseColWidth="10" defaultColWidth="8.83203125" defaultRowHeight="14" x14ac:dyDescent="0"/>
  <cols>
    <col min="1" max="1" width="3.6640625" customWidth="1"/>
    <col min="2" max="2" width="9.6640625" customWidth="1"/>
    <col min="3" max="3" width="114.6640625" customWidth="1"/>
    <col min="4" max="4" width="14.6640625" customWidth="1"/>
    <col min="5" max="5" width="15.6640625" customWidth="1"/>
    <col min="6" max="8" width="9.1640625" hidden="1" customWidth="1"/>
  </cols>
  <sheetData>
    <row r="1" spans="2:8" ht="20" customHeight="1"/>
    <row r="2" spans="2:8" ht="20" customHeight="1"/>
    <row r="3" spans="2:8" ht="16">
      <c r="B3" s="132" t="s">
        <v>149</v>
      </c>
    </row>
    <row r="4" spans="2:8" ht="15">
      <c r="B4" s="23" t="s">
        <v>150</v>
      </c>
    </row>
    <row r="5" spans="2:8" ht="4" customHeight="1"/>
    <row r="6" spans="2:8" ht="4" customHeight="1" thickBot="1"/>
    <row r="7" spans="2:8" ht="20" customHeight="1" thickTop="1">
      <c r="B7" s="106" t="s">
        <v>16</v>
      </c>
      <c r="C7" s="107" t="s">
        <v>26</v>
      </c>
      <c r="D7" s="108" t="s">
        <v>2</v>
      </c>
      <c r="F7" s="4" t="s">
        <v>17</v>
      </c>
      <c r="G7" s="5"/>
      <c r="H7" s="5"/>
    </row>
    <row r="8" spans="2:8" ht="20" customHeight="1">
      <c r="B8" s="109" t="s">
        <v>138</v>
      </c>
      <c r="C8" s="110" t="s">
        <v>192</v>
      </c>
      <c r="D8" s="169" t="s">
        <v>4</v>
      </c>
      <c r="F8" s="6">
        <f>IF(D8="Yes", 1,0)</f>
        <v>0</v>
      </c>
      <c r="G8" s="5"/>
      <c r="H8" s="8" t="s">
        <v>20</v>
      </c>
    </row>
    <row r="9" spans="2:8" ht="20" customHeight="1">
      <c r="B9" s="111" t="s">
        <v>139</v>
      </c>
      <c r="C9" s="112" t="s">
        <v>140</v>
      </c>
      <c r="D9" s="138" t="s">
        <v>4</v>
      </c>
      <c r="F9" s="6">
        <f t="shared" ref="F9:F15" si="0">IF(D9="Yes", 1,0)</f>
        <v>0</v>
      </c>
      <c r="G9" s="5"/>
      <c r="H9" s="9" t="s">
        <v>3</v>
      </c>
    </row>
    <row r="10" spans="2:8" ht="36.75" customHeight="1">
      <c r="B10" s="113" t="s">
        <v>141</v>
      </c>
      <c r="C10" s="114" t="s">
        <v>142</v>
      </c>
      <c r="D10" s="153" t="s">
        <v>4</v>
      </c>
      <c r="F10" s="6">
        <f t="shared" si="0"/>
        <v>0</v>
      </c>
      <c r="G10" s="5"/>
      <c r="H10" s="9" t="s">
        <v>4</v>
      </c>
    </row>
    <row r="11" spans="2:8" ht="20" customHeight="1">
      <c r="B11" s="87" t="s">
        <v>143</v>
      </c>
      <c r="C11" s="115" t="s">
        <v>193</v>
      </c>
      <c r="D11" s="138" t="s">
        <v>4</v>
      </c>
      <c r="F11" s="6">
        <f t="shared" si="0"/>
        <v>0</v>
      </c>
      <c r="G11" s="5"/>
      <c r="H11" s="30"/>
    </row>
    <row r="12" spans="2:8" ht="20" customHeight="1">
      <c r="B12" s="116" t="s">
        <v>144</v>
      </c>
      <c r="C12" s="117" t="s">
        <v>194</v>
      </c>
      <c r="D12" s="153" t="s">
        <v>4</v>
      </c>
      <c r="F12" s="6">
        <f t="shared" si="0"/>
        <v>0</v>
      </c>
      <c r="G12" s="5"/>
    </row>
    <row r="13" spans="2:8" ht="20" customHeight="1">
      <c r="B13" s="118" t="s">
        <v>145</v>
      </c>
      <c r="C13" s="119" t="s">
        <v>216</v>
      </c>
      <c r="D13" s="138" t="s">
        <v>4</v>
      </c>
      <c r="F13" s="6">
        <f t="shared" si="0"/>
        <v>0</v>
      </c>
      <c r="G13" s="5"/>
    </row>
    <row r="14" spans="2:8" ht="36.75" customHeight="1">
      <c r="B14" s="109" t="s">
        <v>146</v>
      </c>
      <c r="C14" s="120" t="s">
        <v>195</v>
      </c>
      <c r="D14" s="153" t="s">
        <v>4</v>
      </c>
      <c r="F14" s="6">
        <f t="shared" si="0"/>
        <v>0</v>
      </c>
      <c r="G14" s="4"/>
    </row>
    <row r="15" spans="2:8" ht="20" customHeight="1" thickBot="1">
      <c r="B15" s="121" t="s">
        <v>147</v>
      </c>
      <c r="C15" s="122" t="s">
        <v>148</v>
      </c>
      <c r="D15" s="136" t="s">
        <v>4</v>
      </c>
      <c r="E15" s="20"/>
      <c r="F15" s="6">
        <f t="shared" si="0"/>
        <v>0</v>
      </c>
      <c r="G15" s="4" t="s">
        <v>18</v>
      </c>
    </row>
    <row r="16" spans="2:8" ht="15" thickTop="1">
      <c r="F16" s="6">
        <f>SUM(F8:F15)</f>
        <v>0</v>
      </c>
      <c r="G16" s="7">
        <f>F16/8</f>
        <v>0</v>
      </c>
    </row>
    <row r="17" spans="2:7" ht="25" customHeight="1">
      <c r="B17" s="30"/>
      <c r="C17" s="33" t="s">
        <v>19</v>
      </c>
      <c r="D17" s="16">
        <f>G16</f>
        <v>0</v>
      </c>
      <c r="E17" s="16" t="str">
        <f>IF(D17&gt;=90%,"STRONG",IF(D17&gt;=80%,"PRETTY GOOD",IF(D17&gt;=70%,"SO-SO",IF(D17&gt;=60%,"OFF THE MARK","AT RISK"))))</f>
        <v>AT RISK</v>
      </c>
    </row>
    <row r="19" spans="2:7">
      <c r="C19" s="21"/>
    </row>
    <row r="20" spans="2:7">
      <c r="C20" s="21"/>
    </row>
    <row r="21" spans="2:7">
      <c r="C21" s="20"/>
    </row>
    <row r="22" spans="2:7" ht="25" customHeight="1">
      <c r="C22" s="32" t="s">
        <v>177</v>
      </c>
      <c r="D22" s="16">
        <f>F22/G22</f>
        <v>0</v>
      </c>
      <c r="E22" s="16" t="str">
        <f>IF(D22&gt;=90%,"STRONG",IF(D22&gt;=80%,"PRETTY GOOD",IF(D22&gt;=70%,"SO-SO",IF(D22&gt;=60%,"OFF THE MARK","AT RISK"))))</f>
        <v>AT RISK</v>
      </c>
      <c r="F22" s="4">
        <f>DA!F16+DH!F23+SA!F16+DD!F20+NJ!F15+CM!F15+CN!F17+MD!F16</f>
        <v>0</v>
      </c>
      <c r="G22" s="4">
        <f>8+15+8+12+7+7+9+8</f>
        <v>74</v>
      </c>
    </row>
    <row r="24" spans="2:7" ht="15">
      <c r="B24" s="26" t="s">
        <v>27</v>
      </c>
    </row>
    <row r="25" spans="2:7">
      <c r="B25" s="27" t="s">
        <v>151</v>
      </c>
    </row>
    <row r="26" spans="2:7">
      <c r="B26" s="21" t="s">
        <v>217</v>
      </c>
    </row>
  </sheetData>
  <sheetProtection selectLockedCells="1"/>
  <phoneticPr fontId="31" type="noConversion"/>
  <conditionalFormatting sqref="D17">
    <cfRule type="expression" dxfId="53" priority="46">
      <formula>AND(0.8&lt;=$D$17, $D$17&lt;0.9)=TRUE</formula>
    </cfRule>
    <cfRule type="expression" dxfId="52" priority="47">
      <formula>AND(0.7&lt;=$D$17, $D$17&lt;0.8)=TRUE</formula>
    </cfRule>
    <cfRule type="expression" dxfId="51" priority="48">
      <formula>AND(0.6&lt;=$D$17, $D$17&lt;0.7)=TRUE</formula>
    </cfRule>
    <cfRule type="expression" dxfId="50" priority="49">
      <formula>AND(0&lt;=$D$17, $D$17&lt;0.6)=TRUE</formula>
    </cfRule>
    <cfRule type="expression" dxfId="49" priority="50">
      <formula>AND(0.9&lt;=$D$17, $D$17&lt;1.1)=TRUE</formula>
    </cfRule>
    <cfRule type="expression" dxfId="48" priority="51">
      <formula>AND(0.8&lt;=$D$18, $D$18&lt;0.9)=TRUE</formula>
    </cfRule>
    <cfRule type="expression" dxfId="47" priority="52">
      <formula>AND(0.7&lt;=$D$18, $D$18&lt;0.8)=TRUE</formula>
    </cfRule>
    <cfRule type="expression" dxfId="46" priority="53">
      <formula>AND(0.6&lt;=$D$18, $D$18&lt;0.7)=TRUE</formula>
    </cfRule>
    <cfRule type="expression" dxfId="45" priority="54">
      <formula>AND(0&lt;=$D$18, $D$18&lt;0.6)=TRUE</formula>
    </cfRule>
  </conditionalFormatting>
  <conditionalFormatting sqref="E17">
    <cfRule type="expression" dxfId="44" priority="28">
      <formula>AND(0.8&lt;=$D$17, $D$17&lt;0.9)=TRUE</formula>
    </cfRule>
    <cfRule type="expression" dxfId="43" priority="29">
      <formula>AND(0.7&lt;=$D$17, $D$17&lt;0.8)=TRUE</formula>
    </cfRule>
    <cfRule type="expression" dxfId="42" priority="30">
      <formula>AND(0.6&lt;=$D$17, $D$17&lt;0.7)=TRUE</formula>
    </cfRule>
    <cfRule type="expression" dxfId="41" priority="31">
      <formula>AND(0&lt;=$D$17, $D$17&lt;0.6)=TRUE</formula>
    </cfRule>
    <cfRule type="expression" dxfId="40" priority="32">
      <formula>AND(0.9&lt;=$D$17, $D$17&lt;1.1)=TRUE</formula>
    </cfRule>
    <cfRule type="expression" dxfId="39" priority="33">
      <formula>AND(0.8&lt;=$D$18, $D$18&lt;0.9)=TRUE</formula>
    </cfRule>
    <cfRule type="expression" dxfId="38" priority="34">
      <formula>AND(0.7&lt;=$D$18, $D$18&lt;0.8)=TRUE</formula>
    </cfRule>
    <cfRule type="expression" dxfId="37" priority="35">
      <formula>AND(0.6&lt;=$D$18, $D$18&lt;0.7)=TRUE</formula>
    </cfRule>
    <cfRule type="expression" dxfId="36" priority="36">
      <formula>AND(0&lt;=$D$18, $D$18&lt;0.6)=TRUE</formula>
    </cfRule>
  </conditionalFormatting>
  <conditionalFormatting sqref="D22">
    <cfRule type="expression" dxfId="35" priority="19">
      <formula>AND(0.8&lt;=$D$22, $D$22&lt;0.9)=TRUE</formula>
    </cfRule>
    <cfRule type="expression" dxfId="34" priority="20">
      <formula>AND(0.7&lt;=$D$22, $D$22&lt;0.8)=TRUE</formula>
    </cfRule>
    <cfRule type="expression" dxfId="33" priority="21">
      <formula>AND(0.6&lt;=$D$22, $D$22&lt;0.7)=TRUE</formula>
    </cfRule>
    <cfRule type="expression" dxfId="32" priority="22">
      <formula>AND(0&lt;=$D$22, $D$22&lt;0.6)=TRUE</formula>
    </cfRule>
    <cfRule type="expression" dxfId="31" priority="23">
      <formula>AND(0.9&lt;=$D$22, $D$22&lt;1.1)=TRUE</formula>
    </cfRule>
    <cfRule type="expression" dxfId="30" priority="24">
      <formula>AND(0.8&lt;=$D$18, $D$18&lt;0.9)=TRUE</formula>
    </cfRule>
    <cfRule type="expression" dxfId="29" priority="25">
      <formula>AND(0.7&lt;=$D$18, $D$18&lt;0.8)=TRUE</formula>
    </cfRule>
    <cfRule type="expression" dxfId="28" priority="26">
      <formula>AND(0.6&lt;=$D$18, $D$18&lt;0.7)=TRUE</formula>
    </cfRule>
    <cfRule type="expression" dxfId="27" priority="27">
      <formula>AND(0&lt;=$D$18, $D$18&lt;0.6)=TRUE</formula>
    </cfRule>
  </conditionalFormatting>
  <conditionalFormatting sqref="E22">
    <cfRule type="expression" dxfId="26" priority="1">
      <formula>AND(0.8&lt;=$D$22, $D$22&lt;0.9)=TRUE</formula>
    </cfRule>
    <cfRule type="expression" dxfId="25" priority="2">
      <formula>AND(0.7&lt;=$D$22, $D$22&lt;0.8)=TRUE</formula>
    </cfRule>
    <cfRule type="expression" dxfId="24" priority="3">
      <formula>AND(0.6&lt;=$D$22, $D$22&lt;0.7)=TRUE</formula>
    </cfRule>
    <cfRule type="expression" dxfId="23" priority="4">
      <formula>AND(0&lt;=$D$22, $D$22&lt;0.6)=TRUE</formula>
    </cfRule>
    <cfRule type="expression" dxfId="22" priority="5">
      <formula>AND(0.9&lt;=$D$22, $D$22&lt;1.1)=TRUE</formula>
    </cfRule>
    <cfRule type="expression" dxfId="21" priority="6">
      <formula>AND(0.8&lt;=$D$18, $D$18&lt;0.9)=TRUE</formula>
    </cfRule>
    <cfRule type="expression" dxfId="20" priority="7">
      <formula>AND(0.7&lt;=$D$18, $D$18&lt;0.8)=TRUE</formula>
    </cfRule>
    <cfRule type="expression" dxfId="19" priority="8">
      <formula>AND(0.6&lt;=$D$18, $D$18&lt;0.7)=TRUE</formula>
    </cfRule>
    <cfRule type="expression" dxfId="18" priority="9">
      <formula>AND(0&lt;=$D$18, $D$18&lt;0.6)=TRUE</formula>
    </cfRule>
  </conditionalFormatting>
  <dataValidations count="1">
    <dataValidation type="list" allowBlank="1" showInputMessage="1" showErrorMessage="1" sqref="D8:D15">
      <formula1>$H$9:$H$10</formula1>
    </dataValidation>
  </dataValidation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Intro</vt:lpstr>
      <vt:lpstr>DA</vt:lpstr>
      <vt:lpstr>DH</vt:lpstr>
      <vt:lpstr>SA</vt:lpstr>
      <vt:lpstr>DD</vt:lpstr>
      <vt:lpstr>NJ</vt:lpstr>
      <vt:lpstr>CM</vt:lpstr>
      <vt:lpstr>CN</vt:lpstr>
      <vt:lpstr>MD</vt:lpstr>
      <vt:lpstr>CC</vt:lpstr>
      <vt:lpstr>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Anderson</dc:creator>
  <cp:lastModifiedBy>Michael Suorsa</cp:lastModifiedBy>
  <cp:lastPrinted>2016-06-23T16:57:06Z</cp:lastPrinted>
  <dcterms:created xsi:type="dcterms:W3CDTF">2015-08-27T21:23:48Z</dcterms:created>
  <dcterms:modified xsi:type="dcterms:W3CDTF">2016-06-23T21:31:48Z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